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80" windowHeight="813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1'!$A$1:$AJ$65</definedName>
    <definedName name="_xlnm.Print_Area" localSheetId="2">'Приложение 3'!$A$1:$F$33</definedName>
  </definedNames>
  <calcPr calcId="145621" iterateDelta="1E-4"/>
</workbook>
</file>

<file path=xl/calcChain.xml><?xml version="1.0" encoding="utf-8"?>
<calcChain xmlns="http://schemas.openxmlformats.org/spreadsheetml/2006/main">
  <c r="AC49" i="1" l="1"/>
  <c r="AC44" i="1"/>
  <c r="AC39" i="1"/>
  <c r="AC34" i="1"/>
  <c r="AC29" i="1"/>
  <c r="AC24" i="1"/>
  <c r="AC19" i="1"/>
  <c r="E30" i="3"/>
  <c r="D30" i="3"/>
  <c r="G32" i="2" l="1"/>
  <c r="F32" i="2"/>
  <c r="E32" i="2"/>
  <c r="G24" i="2"/>
  <c r="F24" i="2"/>
  <c r="E24" i="2"/>
  <c r="G7" i="2"/>
  <c r="F7" i="2"/>
  <c r="E7" i="2"/>
  <c r="E14" i="2" l="1"/>
  <c r="F14" i="2"/>
  <c r="G14" i="2"/>
  <c r="D13" i="2"/>
  <c r="D12" i="2"/>
  <c r="D14" i="2" l="1"/>
  <c r="D31" i="2"/>
  <c r="D30" i="2"/>
  <c r="D23" i="2"/>
  <c r="D22" i="2"/>
  <c r="D6" i="2"/>
  <c r="D5" i="2"/>
  <c r="E10" i="1"/>
  <c r="E9" i="1"/>
  <c r="E8" i="1"/>
  <c r="E7" i="1"/>
  <c r="AC18" i="1"/>
  <c r="D32" i="2" l="1"/>
  <c r="D24" i="2"/>
  <c r="D7" i="2"/>
  <c r="AC16" i="1"/>
  <c r="AC20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C53" i="1"/>
  <c r="AC52" i="1"/>
  <c r="AC51" i="1"/>
  <c r="AC50" i="1"/>
  <c r="AC48" i="1"/>
  <c r="AC47" i="1"/>
  <c r="AC46" i="1"/>
  <c r="AC45" i="1"/>
  <c r="AC43" i="1"/>
  <c r="AC42" i="1"/>
  <c r="AC41" i="1"/>
  <c r="AC40" i="1"/>
  <c r="AC38" i="1"/>
  <c r="AC37" i="1"/>
  <c r="AC36" i="1"/>
  <c r="AC35" i="1"/>
  <c r="AC33" i="1"/>
  <c r="AC32" i="1"/>
  <c r="AC31" i="1"/>
  <c r="AC30" i="1"/>
  <c r="AC28" i="1"/>
  <c r="AC27" i="1"/>
  <c r="AC26" i="1"/>
  <c r="AC25" i="1"/>
  <c r="AC23" i="1"/>
  <c r="AC22" i="1"/>
  <c r="AC21" i="1"/>
  <c r="AC17" i="1"/>
  <c r="AC15" i="1"/>
  <c r="D47" i="2" l="1"/>
  <c r="D41" i="2"/>
  <c r="AC55" i="1"/>
</calcChain>
</file>

<file path=xl/sharedStrings.xml><?xml version="1.0" encoding="utf-8"?>
<sst xmlns="http://schemas.openxmlformats.org/spreadsheetml/2006/main" count="169" uniqueCount="111">
  <si>
    <t>№</t>
  </si>
  <si>
    <t>№ п/п</t>
  </si>
  <si>
    <t>КЛАСС</t>
  </si>
  <si>
    <t>Математика</t>
  </si>
  <si>
    <t>Русский язык</t>
  </si>
  <si>
    <t>Химия</t>
  </si>
  <si>
    <t>Физика</t>
  </si>
  <si>
    <t>Литература</t>
  </si>
  <si>
    <t>Биология</t>
  </si>
  <si>
    <t>Английский язык</t>
  </si>
  <si>
    <t>Немецкий язык</t>
  </si>
  <si>
    <t>История</t>
  </si>
  <si>
    <t>Физическая культура</t>
  </si>
  <si>
    <t>Экология</t>
  </si>
  <si>
    <t>Технология</t>
  </si>
  <si>
    <t>География</t>
  </si>
  <si>
    <t>Французский язык</t>
  </si>
  <si>
    <t>Астрономия</t>
  </si>
  <si>
    <t>Информатика</t>
  </si>
  <si>
    <t>Экономика</t>
  </si>
  <si>
    <t>Искусство</t>
  </si>
  <si>
    <t>Обществознание</t>
  </si>
  <si>
    <t>Право</t>
  </si>
  <si>
    <t>ОБЖ</t>
  </si>
  <si>
    <t>Испанский язык</t>
  </si>
  <si>
    <t>Итальянский язык</t>
  </si>
  <si>
    <t>Китайский язык</t>
  </si>
  <si>
    <t>ИТОГО</t>
  </si>
  <si>
    <t>1.</t>
  </si>
  <si>
    <t>Всего обучающихся*</t>
  </si>
  <si>
    <t>Всего участников по предмету</t>
  </si>
  <si>
    <t>Количество обучающихся, принявших участие в олимпиаде по 1 предмету**</t>
  </si>
  <si>
    <t>победители</t>
  </si>
  <si>
    <t>призёры</t>
  </si>
  <si>
    <t>2.</t>
  </si>
  <si>
    <t>3.</t>
  </si>
  <si>
    <t>4.</t>
  </si>
  <si>
    <t>5.</t>
  </si>
  <si>
    <t>6.</t>
  </si>
  <si>
    <t>7.</t>
  </si>
  <si>
    <t>8.</t>
  </si>
  <si>
    <t>Итого</t>
  </si>
  <si>
    <t>Всего обучающихся***</t>
  </si>
  <si>
    <t>**  обучающийся, принявший участи в данном этапе олимпиады по 2 и более предметам, учитывается 1 раз</t>
  </si>
  <si>
    <t>*** общее количесвто обучающихся 4-11 классов по данному предмету (по муниципальному району)</t>
  </si>
  <si>
    <t>Класс</t>
  </si>
  <si>
    <t xml:space="preserve">Количество обучающихся 4 классов - </t>
  </si>
  <si>
    <t>Количество победителей и призеров (чел.)</t>
  </si>
  <si>
    <t>Кол-во победителей/ призеров из городских школ</t>
  </si>
  <si>
    <t>Общее кол-во победителей/ призеров</t>
  </si>
  <si>
    <t>5-11</t>
  </si>
  <si>
    <t>Количество участников школьного этапа (чел.)</t>
  </si>
  <si>
    <t>Кол-во участников из городских школ</t>
  </si>
  <si>
    <t>Количество победителей (чел.)</t>
  </si>
  <si>
    <t>Общее кол-во победителей</t>
  </si>
  <si>
    <t>Кол-во победителей  из городских школ</t>
  </si>
  <si>
    <t>Общее кол-во призеров</t>
  </si>
  <si>
    <t>Кол-во призеров с ОВЗ</t>
  </si>
  <si>
    <t>Количество призеров (чел.)</t>
  </si>
  <si>
    <t>Кол-во призеров  из городских школ</t>
  </si>
  <si>
    <t>Общее количество ОО в МО (ГО) -</t>
  </si>
  <si>
    <t xml:space="preserve">Количество обучающихся 9-11 классов  </t>
  </si>
  <si>
    <t xml:space="preserve">Количество обучающихся 7-8 классов </t>
  </si>
  <si>
    <t>Количество обучающихся 5-6 классов</t>
  </si>
  <si>
    <t>*    общее количество обучающихся данной параллели по муниципальному округу (городскому округу)</t>
  </si>
  <si>
    <t>Кол-во участников с ОВЗ</t>
  </si>
  <si>
    <t>Кол-во победителей с ОВЗ</t>
  </si>
  <si>
    <t>Предмет</t>
  </si>
  <si>
    <t>Общее количество детей с ОВЗ</t>
  </si>
  <si>
    <t>Кол-во участников из сельских школ</t>
  </si>
  <si>
    <t>Кол-во победителей из сельских школ</t>
  </si>
  <si>
    <t>Кол-во призеров из сельских школ</t>
  </si>
  <si>
    <t>Кол-во победителей/призеров из сельских школ</t>
  </si>
  <si>
    <t>Кол-во участников школьного этапа</t>
  </si>
  <si>
    <t>Кол-во победителей/призеров с ОВЗ</t>
  </si>
  <si>
    <t>Количество ОО, участвующих в ШЭ ВсОШ</t>
  </si>
  <si>
    <t>Информация о количестве участников, победителей и призёров школьного этапа всероссийской олимпиады школьников 2019/2020 учебного года</t>
  </si>
  <si>
    <t>Количество участников ШЭ ВсОШ</t>
  </si>
  <si>
    <t>Сокращенное название ОО</t>
  </si>
  <si>
    <t>МОУ СШ № 3</t>
  </si>
  <si>
    <t>МОУ СШ № 4</t>
  </si>
  <si>
    <t>Информация о количестве участников школьного этапа всероссийской олимпиады школьников 2019/2020 уч.г. по образовательным организациям Тутаевского муниципального района</t>
  </si>
  <si>
    <t>МОУ Верещагинская ОШ</t>
  </si>
  <si>
    <t>МОУ Емишевская ОШ</t>
  </si>
  <si>
    <t>МОУ Никольская ОШ</t>
  </si>
  <si>
    <t>МОУ Павловская ОШ</t>
  </si>
  <si>
    <t>МОУ Першинская ОШ</t>
  </si>
  <si>
    <t>МОУ Савинская ОШ</t>
  </si>
  <si>
    <t>МОУ Столбищенская ОШ</t>
  </si>
  <si>
    <t>МОУ Великосельская ОШ</t>
  </si>
  <si>
    <t>МОУ Константиновская СШ</t>
  </si>
  <si>
    <t>МОУ Левобережная СШ</t>
  </si>
  <si>
    <t>МОУ Фоминская СШ</t>
  </si>
  <si>
    <t>МОУ Чебаковская СШ</t>
  </si>
  <si>
    <t>МОУ Ченцевская СШ</t>
  </si>
  <si>
    <t>МОУ СШ № 6</t>
  </si>
  <si>
    <t>МОУ СШ № 7</t>
  </si>
  <si>
    <t>МОУ лицей № 1</t>
  </si>
  <si>
    <t>МБОУ НШ-Д/С № 13</t>
  </si>
  <si>
    <t>МБОУ НШ-Д/С № 16</t>
  </si>
  <si>
    <t>МБОУ НШ-Д/С № 24</t>
  </si>
  <si>
    <r>
      <t xml:space="preserve">Количество участников школьного этапа </t>
    </r>
    <r>
      <rPr>
        <b/>
        <sz val="16"/>
        <color rgb="FF000000"/>
        <rFont val="Calibri"/>
        <family val="2"/>
        <charset val="204"/>
      </rPr>
      <t>**</t>
    </r>
    <r>
      <rPr>
        <b/>
        <sz val="14"/>
        <color rgb="FF000000"/>
        <rFont val="Calibri"/>
        <family val="2"/>
        <charset val="204"/>
      </rPr>
      <t>(чел.)</t>
    </r>
  </si>
  <si>
    <r>
      <t xml:space="preserve">Кол-во участников школьного этапа </t>
    </r>
    <r>
      <rPr>
        <sz val="16"/>
        <color rgb="FF000000"/>
        <rFont val="Calibri"/>
        <family val="2"/>
        <charset val="204"/>
      </rPr>
      <t>**</t>
    </r>
  </si>
  <si>
    <r>
      <t>Кол-во участников с ОВЗ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</si>
  <si>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городских школ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</si>
  <si>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сельских школ</t>
    </r>
    <r>
      <rPr>
        <sz val="16"/>
        <color rgb="FF000000"/>
        <rFont val="Calibri"/>
        <family val="2"/>
        <charset val="204"/>
      </rPr>
      <t>**</t>
    </r>
  </si>
  <si>
    <r>
      <rPr>
        <sz val="16"/>
        <color rgb="FF000000"/>
        <rFont val="Times New Roman"/>
        <family val="1"/>
        <charset val="204"/>
      </rPr>
      <t>**</t>
    </r>
    <r>
      <rPr>
        <sz val="14"/>
        <color rgb="FF000000"/>
        <rFont val="Times New Roman"/>
        <family val="1"/>
        <charset val="204"/>
      </rPr>
      <t xml:space="preserve">  обучающийся, принявший участие в данном этапе олимпиады по 2 и более предметам, учитывается 1 раз</t>
    </r>
  </si>
  <si>
    <r>
      <t>Количество участников ШЭ ВсОШ</t>
    </r>
    <r>
      <rPr>
        <b/>
        <sz val="16"/>
        <color rgb="FF000000"/>
        <rFont val="Calibri"/>
        <family val="2"/>
        <charset val="204"/>
      </rPr>
      <t>**</t>
    </r>
  </si>
  <si>
    <t>ЧОУ Православная школа</t>
  </si>
  <si>
    <t>**  обучающийся, принявший участие в данном этапе олимпиады по 2 и более предметам, учитывается 1 раз</t>
  </si>
  <si>
    <t>Информация о количестве участников, победителей и призёров  школьного этапа всероссийской олимпиады школьников 2019/2020 учебного года Тутаевский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</si>
</sst>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SimSun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SimSun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002060"/>
        <bgColor rgb="FF17375E"/>
      </patternFill>
    </fill>
    <fill>
      <patternFill patternType="solid">
        <fgColor rgb="FF17375E"/>
        <bgColor rgb="FF33333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/>
    <xf numFmtId="0" fontId="3" fillId="2" borderId="11" xfId="0" applyFont="1" applyFill="1" applyBorder="1"/>
    <xf numFmtId="0" fontId="3" fillId="2" borderId="9" xfId="0" applyFont="1" applyFill="1" applyBorder="1"/>
    <xf numFmtId="0" fontId="5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textRotation="90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Fill="1" applyBorder="1"/>
    <xf numFmtId="0" fontId="8" fillId="0" borderId="0" xfId="0" applyFont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1" fillId="0" borderId="16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6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8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/>
    </xf>
    <xf numFmtId="0" fontId="7" fillId="5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 textRotation="90"/>
    </xf>
    <xf numFmtId="0" fontId="3" fillId="6" borderId="11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9" fillId="5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3" fillId="5" borderId="19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5" borderId="19" xfId="0" applyNumberFormat="1" applyFont="1" applyFill="1" applyBorder="1" applyAlignment="1">
      <alignment horizontal="center" vertical="center" wrapText="1"/>
    </xf>
    <xf numFmtId="49" fontId="14" fillId="5" borderId="19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14" fillId="5" borderId="24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8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5" fillId="0" borderId="9" xfId="0" applyFont="1" applyBorder="1"/>
    <xf numFmtId="0" fontId="15" fillId="6" borderId="8" xfId="0" applyFont="1" applyFill="1" applyBorder="1"/>
    <xf numFmtId="0" fontId="15" fillId="6" borderId="27" xfId="0" applyFont="1" applyFill="1" applyBorder="1"/>
    <xf numFmtId="0" fontId="15" fillId="6" borderId="9" xfId="0" applyFont="1" applyFill="1" applyBorder="1"/>
    <xf numFmtId="0" fontId="15" fillId="6" borderId="12" xfId="0" applyFont="1" applyFill="1" applyBorder="1"/>
    <xf numFmtId="0" fontId="15" fillId="6" borderId="8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68"/>
  <sheetViews>
    <sheetView topLeftCell="B25" zoomScale="67" zoomScaleNormal="67" zoomScaleSheetLayoutView="30" zoomScalePageLayoutView="60" workbookViewId="0">
      <selection activeCell="R68" sqref="R68"/>
    </sheetView>
  </sheetViews>
  <sheetFormatPr defaultRowHeight="15" x14ac:dyDescent="0.25"/>
  <cols>
    <col min="1" max="1" width="4.5" style="1" hidden="1" customWidth="1"/>
    <col min="2" max="2" width="4.125" style="1"/>
    <col min="3" max="3" width="4.25" style="1"/>
    <col min="4" max="4" width="40.375" style="1" customWidth="1"/>
    <col min="5" max="28" width="7.875" style="1" customWidth="1"/>
    <col min="29" max="29" width="7.875" style="49" customWidth="1"/>
    <col min="30" max="1025" width="9.5" style="1"/>
  </cols>
  <sheetData>
    <row r="2" spans="1:1025" ht="18.75" customHeight="1" x14ac:dyDescent="0.25">
      <c r="A2" s="101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1:1025" ht="19.5" customHeight="1" thickBot="1" x14ac:dyDescent="0.3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</row>
    <row r="4" spans="1:1025" ht="19.5" customHeight="1" thickBot="1" x14ac:dyDescent="0.3">
      <c r="D4" s="2" t="s">
        <v>60</v>
      </c>
      <c r="E4" s="47">
        <v>22</v>
      </c>
      <c r="F4" s="2"/>
      <c r="G4" s="2"/>
      <c r="H4" s="2"/>
      <c r="I4" s="2"/>
    </row>
    <row r="5" spans="1:1025" ht="19.5" customHeight="1" thickBot="1" x14ac:dyDescent="0.3">
      <c r="D5" s="2" t="s">
        <v>75</v>
      </c>
      <c r="E5" s="47">
        <v>22</v>
      </c>
      <c r="F5" s="2"/>
      <c r="G5" s="2"/>
      <c r="H5" s="2"/>
      <c r="I5" s="2"/>
    </row>
    <row r="6" spans="1:1025" ht="19.5" customHeight="1" thickBot="1" x14ac:dyDescent="0.3">
      <c r="D6" s="2" t="s">
        <v>68</v>
      </c>
      <c r="E6" s="47">
        <v>479</v>
      </c>
      <c r="F6" s="2"/>
      <c r="G6" s="2"/>
      <c r="H6" s="2"/>
      <c r="I6" s="2"/>
    </row>
    <row r="7" spans="1:1025" ht="17.25" customHeight="1" thickBot="1" x14ac:dyDescent="0.3">
      <c r="A7"/>
      <c r="B7"/>
      <c r="C7"/>
      <c r="D7" s="21" t="s">
        <v>46</v>
      </c>
      <c r="E7" s="48">
        <f>E14</f>
        <v>641</v>
      </c>
      <c r="F7" s="23"/>
      <c r="G7" s="21"/>
      <c r="H7" s="21"/>
      <c r="I7" s="21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 s="50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</row>
    <row r="8" spans="1:1025" ht="17.25" customHeight="1" thickBot="1" x14ac:dyDescent="0.3">
      <c r="A8"/>
      <c r="B8"/>
      <c r="C8"/>
      <c r="D8" s="21" t="s">
        <v>63</v>
      </c>
      <c r="E8" s="48">
        <f>E19+E24</f>
        <v>1315</v>
      </c>
      <c r="F8" s="23"/>
      <c r="G8" s="21"/>
      <c r="H8" s="21"/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s="50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ht="17.25" customHeight="1" thickBot="1" x14ac:dyDescent="0.3">
      <c r="A9"/>
      <c r="B9"/>
      <c r="C9"/>
      <c r="D9" s="21" t="s">
        <v>62</v>
      </c>
      <c r="E9" s="48">
        <f>E29+E34</f>
        <v>1210</v>
      </c>
      <c r="F9" s="23"/>
      <c r="G9" s="21"/>
      <c r="H9" s="21"/>
      <c r="I9" s="2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50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ht="20.25" customHeight="1" thickBot="1" x14ac:dyDescent="0.3">
      <c r="A10"/>
      <c r="B10"/>
      <c r="C10"/>
      <c r="D10" s="21" t="s">
        <v>61</v>
      </c>
      <c r="E10" s="48">
        <f>E39+E44+E49</f>
        <v>954</v>
      </c>
      <c r="F10" s="23"/>
      <c r="G10" s="21"/>
      <c r="H10" s="21"/>
      <c r="I10" s="21"/>
      <c r="J10"/>
      <c r="K10" s="2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5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ht="20.25" customHeight="1" x14ac:dyDescent="0.25">
      <c r="A11"/>
      <c r="B11"/>
      <c r="C11"/>
      <c r="D11" s="21"/>
      <c r="E11" s="21"/>
      <c r="F11" s="23"/>
      <c r="G11" s="21"/>
      <c r="H11" s="21"/>
      <c r="I11" s="21"/>
      <c r="J11"/>
      <c r="K11" s="2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50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ht="20.25" customHeight="1" thickBot="1" x14ac:dyDescent="0.3">
      <c r="D12" s="3"/>
      <c r="E12" s="3"/>
      <c r="F12" s="3"/>
      <c r="G12" s="3"/>
      <c r="H12" s="3"/>
      <c r="I12" s="3"/>
    </row>
    <row r="13" spans="1:1025" ht="117.75" customHeight="1" thickBot="1" x14ac:dyDescent="0.3">
      <c r="B13" s="13" t="s">
        <v>1</v>
      </c>
      <c r="C13" s="14" t="s">
        <v>2</v>
      </c>
      <c r="D13" s="15"/>
      <c r="E13" s="14" t="s">
        <v>3</v>
      </c>
      <c r="F13" s="14" t="s">
        <v>4</v>
      </c>
      <c r="G13" s="14" t="s">
        <v>5</v>
      </c>
      <c r="H13" s="14" t="s">
        <v>6</v>
      </c>
      <c r="I13" s="14" t="s">
        <v>7</v>
      </c>
      <c r="J13" s="14" t="s">
        <v>8</v>
      </c>
      <c r="K13" s="14" t="s">
        <v>9</v>
      </c>
      <c r="L13" s="14" t="s">
        <v>10</v>
      </c>
      <c r="M13" s="14" t="s">
        <v>11</v>
      </c>
      <c r="N13" s="16" t="s">
        <v>12</v>
      </c>
      <c r="O13" s="14" t="s">
        <v>13</v>
      </c>
      <c r="P13" s="14" t="s">
        <v>14</v>
      </c>
      <c r="Q13" s="14" t="s">
        <v>15</v>
      </c>
      <c r="R13" s="14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54" t="s">
        <v>27</v>
      </c>
    </row>
    <row r="14" spans="1:1025" ht="16.5" thickBot="1" x14ac:dyDescent="0.3">
      <c r="B14" s="93" t="s">
        <v>28</v>
      </c>
      <c r="C14" s="94">
        <v>4</v>
      </c>
      <c r="D14" s="17" t="s">
        <v>29</v>
      </c>
      <c r="E14" s="40">
        <v>641</v>
      </c>
      <c r="F14" s="41">
        <v>641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6"/>
    </row>
    <row r="15" spans="1:1025" ht="16.5" thickBot="1" x14ac:dyDescent="0.3">
      <c r="B15" s="93"/>
      <c r="C15" s="94"/>
      <c r="D15" s="18" t="s">
        <v>30</v>
      </c>
      <c r="E15" s="41">
        <v>206</v>
      </c>
      <c r="F15" s="41">
        <v>204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7">
        <f t="shared" ref="AC15:AC53" si="0">SUM(E15:AB15)</f>
        <v>410</v>
      </c>
    </row>
    <row r="16" spans="1:1025" ht="32.25" customHeight="1" thickBot="1" x14ac:dyDescent="0.3">
      <c r="B16" s="93"/>
      <c r="C16" s="94"/>
      <c r="D16" s="6" t="s">
        <v>31</v>
      </c>
      <c r="E16" s="41">
        <v>206</v>
      </c>
      <c r="F16" s="41">
        <v>61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7">
        <f t="shared" si="0"/>
        <v>267</v>
      </c>
    </row>
    <row r="17" spans="2:29" ht="16.5" thickBot="1" x14ac:dyDescent="0.3">
      <c r="B17" s="93"/>
      <c r="C17" s="94"/>
      <c r="D17" s="18" t="s">
        <v>32</v>
      </c>
      <c r="E17" s="41">
        <v>2</v>
      </c>
      <c r="F17" s="41">
        <v>1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7">
        <f t="shared" si="0"/>
        <v>3</v>
      </c>
    </row>
    <row r="18" spans="2:29" ht="16.5" thickBot="1" x14ac:dyDescent="0.3">
      <c r="B18" s="93"/>
      <c r="C18" s="94"/>
      <c r="D18" s="19" t="s">
        <v>33</v>
      </c>
      <c r="E18" s="42">
        <v>49</v>
      </c>
      <c r="F18" s="41">
        <v>53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7">
        <f t="shared" si="0"/>
        <v>102</v>
      </c>
    </row>
    <row r="19" spans="2:29" ht="16.5" thickBot="1" x14ac:dyDescent="0.3">
      <c r="B19" s="93" t="s">
        <v>34</v>
      </c>
      <c r="C19" s="94">
        <v>5</v>
      </c>
      <c r="D19" s="17" t="s">
        <v>29</v>
      </c>
      <c r="E19" s="40">
        <v>650</v>
      </c>
      <c r="F19" s="55">
        <v>650</v>
      </c>
      <c r="G19" s="41">
        <v>0</v>
      </c>
      <c r="H19" s="41">
        <v>0</v>
      </c>
      <c r="I19" s="41">
        <v>650</v>
      </c>
      <c r="J19" s="41">
        <v>650</v>
      </c>
      <c r="K19" s="41">
        <v>628</v>
      </c>
      <c r="L19" s="41">
        <v>22</v>
      </c>
      <c r="M19" s="41">
        <v>650</v>
      </c>
      <c r="N19" s="41">
        <v>650</v>
      </c>
      <c r="O19" s="41">
        <v>0</v>
      </c>
      <c r="P19" s="41">
        <v>650</v>
      </c>
      <c r="Q19" s="41">
        <v>650</v>
      </c>
      <c r="R19" s="41">
        <v>0</v>
      </c>
      <c r="S19" s="41">
        <v>650</v>
      </c>
      <c r="T19" s="41">
        <v>650</v>
      </c>
      <c r="U19" s="41">
        <v>0</v>
      </c>
      <c r="V19" s="41">
        <v>650</v>
      </c>
      <c r="W19" s="41">
        <v>0</v>
      </c>
      <c r="X19" s="41">
        <v>0</v>
      </c>
      <c r="Y19" s="41">
        <v>650</v>
      </c>
      <c r="Z19" s="41">
        <v>0</v>
      </c>
      <c r="AA19" s="41">
        <v>0</v>
      </c>
      <c r="AB19" s="41">
        <v>0</v>
      </c>
      <c r="AC19" s="51">
        <f t="shared" si="0"/>
        <v>8450</v>
      </c>
    </row>
    <row r="20" spans="2:29" ht="16.5" thickBot="1" x14ac:dyDescent="0.3">
      <c r="B20" s="93"/>
      <c r="C20" s="94"/>
      <c r="D20" s="18" t="s">
        <v>30</v>
      </c>
      <c r="E20" s="41">
        <v>178</v>
      </c>
      <c r="F20" s="41">
        <v>109</v>
      </c>
      <c r="G20" s="41">
        <v>0</v>
      </c>
      <c r="H20" s="41">
        <v>0</v>
      </c>
      <c r="I20" s="41">
        <v>64</v>
      </c>
      <c r="J20" s="41">
        <v>79</v>
      </c>
      <c r="K20" s="41">
        <v>112</v>
      </c>
      <c r="L20" s="41">
        <v>0</v>
      </c>
      <c r="M20" s="41">
        <v>71</v>
      </c>
      <c r="N20" s="41">
        <v>51</v>
      </c>
      <c r="O20" s="41">
        <v>0</v>
      </c>
      <c r="P20" s="41">
        <v>95</v>
      </c>
      <c r="Q20" s="41">
        <v>76</v>
      </c>
      <c r="R20" s="41">
        <v>0</v>
      </c>
      <c r="S20" s="41">
        <v>1</v>
      </c>
      <c r="T20" s="41">
        <v>22</v>
      </c>
      <c r="U20" s="41">
        <v>0</v>
      </c>
      <c r="V20" s="41">
        <v>76</v>
      </c>
      <c r="W20" s="41">
        <v>0</v>
      </c>
      <c r="X20" s="41">
        <v>0</v>
      </c>
      <c r="Y20" s="41">
        <v>6</v>
      </c>
      <c r="Z20" s="41">
        <v>0</v>
      </c>
      <c r="AA20" s="41">
        <v>0</v>
      </c>
      <c r="AB20" s="41">
        <v>0</v>
      </c>
      <c r="AC20" s="52">
        <f t="shared" si="0"/>
        <v>940</v>
      </c>
    </row>
    <row r="21" spans="2:29" ht="31.5" x14ac:dyDescent="0.25">
      <c r="B21" s="93"/>
      <c r="C21" s="94"/>
      <c r="D21" s="6" t="s">
        <v>31</v>
      </c>
      <c r="E21" s="41">
        <v>178</v>
      </c>
      <c r="F21" s="41">
        <v>109</v>
      </c>
      <c r="G21" s="41">
        <v>0</v>
      </c>
      <c r="H21" s="41">
        <v>0</v>
      </c>
      <c r="I21" s="41">
        <v>64</v>
      </c>
      <c r="J21" s="41">
        <v>41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52">
        <f t="shared" si="0"/>
        <v>392</v>
      </c>
    </row>
    <row r="22" spans="2:29" ht="15.75" x14ac:dyDescent="0.25">
      <c r="B22" s="93"/>
      <c r="C22" s="94"/>
      <c r="D22" s="18" t="s">
        <v>32</v>
      </c>
      <c r="E22" s="41">
        <v>1</v>
      </c>
      <c r="F22" s="41">
        <v>1</v>
      </c>
      <c r="G22" s="41">
        <v>0</v>
      </c>
      <c r="H22" s="41">
        <v>0</v>
      </c>
      <c r="I22" s="41">
        <v>2</v>
      </c>
      <c r="J22" s="41">
        <v>6</v>
      </c>
      <c r="K22" s="41">
        <v>1</v>
      </c>
      <c r="L22" s="41">
        <v>0</v>
      </c>
      <c r="M22" s="41">
        <v>0</v>
      </c>
      <c r="N22" s="41">
        <v>1</v>
      </c>
      <c r="O22" s="41">
        <v>0</v>
      </c>
      <c r="P22" s="41">
        <v>4</v>
      </c>
      <c r="Q22" s="41">
        <v>1</v>
      </c>
      <c r="R22" s="41">
        <v>0</v>
      </c>
      <c r="S22" s="41">
        <v>0</v>
      </c>
      <c r="T22" s="41">
        <v>0</v>
      </c>
      <c r="U22" s="41">
        <v>0</v>
      </c>
      <c r="V22" s="41">
        <v>1</v>
      </c>
      <c r="W22" s="41">
        <v>0</v>
      </c>
      <c r="X22" s="41">
        <v>0</v>
      </c>
      <c r="Y22" s="41">
        <v>1</v>
      </c>
      <c r="Z22" s="41">
        <v>0</v>
      </c>
      <c r="AA22" s="41">
        <v>0</v>
      </c>
      <c r="AB22" s="41">
        <v>0</v>
      </c>
      <c r="AC22" s="52">
        <f t="shared" si="0"/>
        <v>19</v>
      </c>
    </row>
    <row r="23" spans="2:29" ht="15.75" x14ac:dyDescent="0.25">
      <c r="B23" s="93"/>
      <c r="C23" s="94"/>
      <c r="D23" s="19" t="s">
        <v>33</v>
      </c>
      <c r="E23" s="42">
        <v>47</v>
      </c>
      <c r="F23" s="42">
        <v>29</v>
      </c>
      <c r="G23" s="42">
        <v>0</v>
      </c>
      <c r="H23" s="42">
        <v>0</v>
      </c>
      <c r="I23" s="42">
        <v>15</v>
      </c>
      <c r="J23" s="42">
        <v>15</v>
      </c>
      <c r="K23" s="42">
        <v>29</v>
      </c>
      <c r="L23" s="42">
        <v>0</v>
      </c>
      <c r="M23" s="42">
        <v>20</v>
      </c>
      <c r="N23" s="42">
        <v>13</v>
      </c>
      <c r="O23" s="42">
        <v>0</v>
      </c>
      <c r="P23" s="42">
        <v>27</v>
      </c>
      <c r="Q23" s="42">
        <v>23</v>
      </c>
      <c r="R23" s="42">
        <v>0</v>
      </c>
      <c r="S23" s="42">
        <v>0</v>
      </c>
      <c r="T23" s="42">
        <v>2</v>
      </c>
      <c r="U23" s="42">
        <v>0</v>
      </c>
      <c r="V23" s="42">
        <v>18</v>
      </c>
      <c r="W23" s="42">
        <v>0</v>
      </c>
      <c r="X23" s="42">
        <v>0</v>
      </c>
      <c r="Y23" s="42">
        <v>1</v>
      </c>
      <c r="Z23" s="42">
        <v>0</v>
      </c>
      <c r="AA23" s="42">
        <v>0</v>
      </c>
      <c r="AB23" s="42">
        <v>0</v>
      </c>
      <c r="AC23" s="52">
        <f t="shared" si="0"/>
        <v>239</v>
      </c>
    </row>
    <row r="24" spans="2:29" ht="15.75" x14ac:dyDescent="0.25">
      <c r="B24" s="93" t="s">
        <v>35</v>
      </c>
      <c r="C24" s="94">
        <v>6</v>
      </c>
      <c r="D24" s="17" t="s">
        <v>29</v>
      </c>
      <c r="E24" s="40">
        <v>665</v>
      </c>
      <c r="F24" s="40">
        <v>665</v>
      </c>
      <c r="G24" s="40">
        <v>0</v>
      </c>
      <c r="H24" s="40">
        <v>0</v>
      </c>
      <c r="I24" s="40">
        <v>665</v>
      </c>
      <c r="J24" s="40">
        <v>665</v>
      </c>
      <c r="K24" s="40">
        <v>648</v>
      </c>
      <c r="L24" s="40">
        <v>17</v>
      </c>
      <c r="M24" s="40">
        <v>665</v>
      </c>
      <c r="N24" s="40">
        <v>665</v>
      </c>
      <c r="O24" s="40">
        <v>665</v>
      </c>
      <c r="P24" s="40">
        <v>665</v>
      </c>
      <c r="Q24" s="40">
        <v>665</v>
      </c>
      <c r="R24" s="40">
        <v>0</v>
      </c>
      <c r="S24" s="40">
        <v>0</v>
      </c>
      <c r="T24" s="40">
        <v>665</v>
      </c>
      <c r="U24" s="40">
        <v>0</v>
      </c>
      <c r="V24" s="40">
        <v>665</v>
      </c>
      <c r="W24" s="40">
        <v>665</v>
      </c>
      <c r="X24" s="40">
        <v>0</v>
      </c>
      <c r="Y24" s="40">
        <v>665</v>
      </c>
      <c r="Z24" s="40">
        <v>0</v>
      </c>
      <c r="AA24" s="40">
        <v>0</v>
      </c>
      <c r="AB24" s="40">
        <v>0</v>
      </c>
      <c r="AC24" s="51">
        <f t="shared" si="0"/>
        <v>9310</v>
      </c>
    </row>
    <row r="25" spans="2:29" ht="15.75" x14ac:dyDescent="0.25">
      <c r="B25" s="93"/>
      <c r="C25" s="94"/>
      <c r="D25" s="18" t="s">
        <v>30</v>
      </c>
      <c r="E25" s="41">
        <v>108</v>
      </c>
      <c r="F25" s="41">
        <v>107</v>
      </c>
      <c r="G25" s="41">
        <v>0</v>
      </c>
      <c r="H25" s="41">
        <v>0</v>
      </c>
      <c r="I25" s="41">
        <v>67</v>
      </c>
      <c r="J25" s="41">
        <v>165</v>
      </c>
      <c r="K25" s="41">
        <v>99</v>
      </c>
      <c r="L25" s="41">
        <v>1</v>
      </c>
      <c r="M25" s="41">
        <v>99</v>
      </c>
      <c r="N25" s="41">
        <v>66</v>
      </c>
      <c r="O25" s="41">
        <v>103</v>
      </c>
      <c r="P25" s="41">
        <v>71</v>
      </c>
      <c r="Q25" s="41">
        <v>72</v>
      </c>
      <c r="R25" s="41">
        <v>0</v>
      </c>
      <c r="S25" s="41">
        <v>0</v>
      </c>
      <c r="T25" s="41">
        <v>10</v>
      </c>
      <c r="U25" s="41">
        <v>0</v>
      </c>
      <c r="V25" s="41">
        <v>62</v>
      </c>
      <c r="W25" s="41">
        <v>76</v>
      </c>
      <c r="X25" s="41">
        <v>0</v>
      </c>
      <c r="Y25" s="41">
        <v>13</v>
      </c>
      <c r="Z25" s="41">
        <v>0</v>
      </c>
      <c r="AA25" s="41">
        <v>0</v>
      </c>
      <c r="AB25" s="41">
        <v>0</v>
      </c>
      <c r="AC25" s="52">
        <f t="shared" si="0"/>
        <v>1119</v>
      </c>
    </row>
    <row r="26" spans="2:29" ht="31.5" x14ac:dyDescent="0.25">
      <c r="B26" s="93"/>
      <c r="C26" s="94"/>
      <c r="D26" s="6" t="s">
        <v>31</v>
      </c>
      <c r="E26" s="41">
        <v>108</v>
      </c>
      <c r="F26" s="41">
        <v>107</v>
      </c>
      <c r="G26" s="41">
        <v>0</v>
      </c>
      <c r="H26" s="41">
        <v>0</v>
      </c>
      <c r="I26" s="41">
        <v>67</v>
      </c>
      <c r="J26" s="41">
        <v>114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52">
        <f t="shared" si="0"/>
        <v>396</v>
      </c>
    </row>
    <row r="27" spans="2:29" ht="15.75" x14ac:dyDescent="0.25">
      <c r="B27" s="93"/>
      <c r="C27" s="94"/>
      <c r="D27" s="18" t="s">
        <v>32</v>
      </c>
      <c r="E27" s="41">
        <v>1</v>
      </c>
      <c r="F27" s="41">
        <v>1</v>
      </c>
      <c r="G27" s="41">
        <v>0</v>
      </c>
      <c r="H27" s="41">
        <v>0</v>
      </c>
      <c r="I27" s="41">
        <v>1</v>
      </c>
      <c r="J27" s="41">
        <v>1</v>
      </c>
      <c r="K27" s="41">
        <v>2</v>
      </c>
      <c r="L27" s="41">
        <v>0</v>
      </c>
      <c r="M27" s="41">
        <v>1</v>
      </c>
      <c r="N27" s="41">
        <v>1</v>
      </c>
      <c r="O27" s="41">
        <v>1</v>
      </c>
      <c r="P27" s="41">
        <v>6</v>
      </c>
      <c r="Q27" s="41">
        <v>1</v>
      </c>
      <c r="R27" s="41">
        <v>0</v>
      </c>
      <c r="S27" s="41">
        <v>0</v>
      </c>
      <c r="T27" s="41">
        <v>0</v>
      </c>
      <c r="U27" s="41">
        <v>0</v>
      </c>
      <c r="V27" s="41">
        <v>1</v>
      </c>
      <c r="W27" s="41">
        <v>1</v>
      </c>
      <c r="X27" s="41">
        <v>0</v>
      </c>
      <c r="Y27" s="41">
        <v>1</v>
      </c>
      <c r="Z27" s="41">
        <v>0</v>
      </c>
      <c r="AA27" s="41">
        <v>0</v>
      </c>
      <c r="AB27" s="41">
        <v>0</v>
      </c>
      <c r="AC27" s="52">
        <f t="shared" si="0"/>
        <v>19</v>
      </c>
    </row>
    <row r="28" spans="2:29" ht="15.75" x14ac:dyDescent="0.25">
      <c r="B28" s="93"/>
      <c r="C28" s="94"/>
      <c r="D28" s="19" t="s">
        <v>33</v>
      </c>
      <c r="E28" s="42">
        <v>25</v>
      </c>
      <c r="F28" s="42">
        <v>29</v>
      </c>
      <c r="G28" s="42">
        <v>0</v>
      </c>
      <c r="H28" s="42">
        <v>0</v>
      </c>
      <c r="I28" s="42">
        <v>16</v>
      </c>
      <c r="J28" s="42">
        <v>39</v>
      </c>
      <c r="K28" s="42">
        <v>24</v>
      </c>
      <c r="L28" s="42">
        <v>1</v>
      </c>
      <c r="M28" s="42">
        <v>24</v>
      </c>
      <c r="N28" s="42">
        <v>16</v>
      </c>
      <c r="O28" s="42">
        <v>27</v>
      </c>
      <c r="P28" s="42">
        <v>14</v>
      </c>
      <c r="Q28" s="42">
        <v>19</v>
      </c>
      <c r="R28" s="42">
        <v>0</v>
      </c>
      <c r="S28" s="42">
        <v>0</v>
      </c>
      <c r="T28" s="42">
        <v>2</v>
      </c>
      <c r="U28" s="42">
        <v>0</v>
      </c>
      <c r="V28" s="42">
        <v>16</v>
      </c>
      <c r="W28" s="42">
        <v>18</v>
      </c>
      <c r="X28" s="42">
        <v>0</v>
      </c>
      <c r="Y28" s="42">
        <v>2</v>
      </c>
      <c r="Z28" s="42">
        <v>0</v>
      </c>
      <c r="AA28" s="42">
        <v>0</v>
      </c>
      <c r="AB28" s="42">
        <v>0</v>
      </c>
      <c r="AC28" s="52">
        <f t="shared" si="0"/>
        <v>272</v>
      </c>
    </row>
    <row r="29" spans="2:29" ht="15.75" x14ac:dyDescent="0.25">
      <c r="B29" s="95" t="s">
        <v>36</v>
      </c>
      <c r="C29" s="96">
        <v>7</v>
      </c>
      <c r="D29" s="4" t="s">
        <v>29</v>
      </c>
      <c r="E29" s="43">
        <v>588</v>
      </c>
      <c r="F29" s="43">
        <v>588</v>
      </c>
      <c r="G29" s="43">
        <v>0</v>
      </c>
      <c r="H29" s="43">
        <v>588</v>
      </c>
      <c r="I29" s="43">
        <v>588</v>
      </c>
      <c r="J29" s="43">
        <v>588</v>
      </c>
      <c r="K29" s="43">
        <v>568</v>
      </c>
      <c r="L29" s="43">
        <v>20</v>
      </c>
      <c r="M29" s="43">
        <v>588</v>
      </c>
      <c r="N29" s="43">
        <v>588</v>
      </c>
      <c r="O29" s="43">
        <v>588</v>
      </c>
      <c r="P29" s="43">
        <v>588</v>
      </c>
      <c r="Q29" s="43">
        <v>588</v>
      </c>
      <c r="R29" s="43">
        <v>0</v>
      </c>
      <c r="S29" s="43">
        <v>0</v>
      </c>
      <c r="T29" s="43">
        <v>588</v>
      </c>
      <c r="U29" s="43">
        <v>0</v>
      </c>
      <c r="V29" s="43">
        <v>588</v>
      </c>
      <c r="W29" s="43">
        <v>588</v>
      </c>
      <c r="X29" s="43">
        <v>0</v>
      </c>
      <c r="Y29" s="43">
        <v>588</v>
      </c>
      <c r="Z29" s="43">
        <v>0</v>
      </c>
      <c r="AA29" s="43">
        <v>0</v>
      </c>
      <c r="AB29" s="43">
        <v>0</v>
      </c>
      <c r="AC29" s="51">
        <f t="shared" si="0"/>
        <v>8820</v>
      </c>
    </row>
    <row r="30" spans="2:29" ht="15.75" x14ac:dyDescent="0.25">
      <c r="B30" s="95"/>
      <c r="C30" s="96"/>
      <c r="D30" s="5" t="s">
        <v>30</v>
      </c>
      <c r="E30" s="44">
        <v>86</v>
      </c>
      <c r="F30" s="44">
        <v>115</v>
      </c>
      <c r="G30" s="44">
        <v>0</v>
      </c>
      <c r="H30" s="44">
        <v>80</v>
      </c>
      <c r="I30" s="44">
        <v>64</v>
      </c>
      <c r="J30" s="44">
        <v>145</v>
      </c>
      <c r="K30" s="44">
        <v>87</v>
      </c>
      <c r="L30" s="44">
        <v>3</v>
      </c>
      <c r="M30" s="44">
        <v>76</v>
      </c>
      <c r="N30" s="44">
        <v>65</v>
      </c>
      <c r="O30" s="44">
        <v>86</v>
      </c>
      <c r="P30" s="44">
        <v>123</v>
      </c>
      <c r="Q30" s="44">
        <v>90</v>
      </c>
      <c r="R30" s="44">
        <v>0</v>
      </c>
      <c r="S30" s="44">
        <v>0</v>
      </c>
      <c r="T30" s="44">
        <v>33</v>
      </c>
      <c r="U30" s="44">
        <v>0</v>
      </c>
      <c r="V30" s="44">
        <v>67</v>
      </c>
      <c r="W30" s="44">
        <v>89</v>
      </c>
      <c r="X30" s="44">
        <v>0</v>
      </c>
      <c r="Y30" s="44">
        <v>12</v>
      </c>
      <c r="Z30" s="44">
        <v>0</v>
      </c>
      <c r="AA30" s="44">
        <v>0</v>
      </c>
      <c r="AB30" s="44">
        <v>0</v>
      </c>
      <c r="AC30" s="52">
        <f t="shared" si="0"/>
        <v>1221</v>
      </c>
    </row>
    <row r="31" spans="2:29" ht="31.5" x14ac:dyDescent="0.25">
      <c r="B31" s="95"/>
      <c r="C31" s="96"/>
      <c r="D31" s="6" t="s">
        <v>31</v>
      </c>
      <c r="E31" s="44">
        <v>86</v>
      </c>
      <c r="F31" s="44">
        <v>115</v>
      </c>
      <c r="G31" s="44">
        <v>0</v>
      </c>
      <c r="H31" s="44">
        <v>80</v>
      </c>
      <c r="I31" s="44">
        <v>64</v>
      </c>
      <c r="J31" s="44">
        <v>16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52">
        <f t="shared" si="0"/>
        <v>361</v>
      </c>
    </row>
    <row r="32" spans="2:29" ht="15.75" x14ac:dyDescent="0.25">
      <c r="B32" s="95"/>
      <c r="C32" s="96"/>
      <c r="D32" s="5" t="s">
        <v>32</v>
      </c>
      <c r="E32" s="44">
        <v>3</v>
      </c>
      <c r="F32" s="44">
        <v>1</v>
      </c>
      <c r="G32" s="44">
        <v>0</v>
      </c>
      <c r="H32" s="44">
        <v>1</v>
      </c>
      <c r="I32" s="44">
        <v>1</v>
      </c>
      <c r="J32" s="44">
        <v>1</v>
      </c>
      <c r="K32" s="44">
        <v>1</v>
      </c>
      <c r="L32" s="44">
        <v>0</v>
      </c>
      <c r="M32" s="44">
        <v>1</v>
      </c>
      <c r="N32" s="44">
        <v>1</v>
      </c>
      <c r="O32" s="44">
        <v>1</v>
      </c>
      <c r="P32" s="44">
        <v>2</v>
      </c>
      <c r="Q32" s="44">
        <v>1</v>
      </c>
      <c r="R32" s="44">
        <v>0</v>
      </c>
      <c r="S32" s="44">
        <v>0</v>
      </c>
      <c r="T32" s="44">
        <v>3</v>
      </c>
      <c r="U32" s="44">
        <v>0</v>
      </c>
      <c r="V32" s="44">
        <v>1</v>
      </c>
      <c r="W32" s="44">
        <v>1</v>
      </c>
      <c r="X32" s="44">
        <v>0</v>
      </c>
      <c r="Y32" s="44">
        <v>1</v>
      </c>
      <c r="Z32" s="44">
        <v>0</v>
      </c>
      <c r="AA32" s="44">
        <v>0</v>
      </c>
      <c r="AB32" s="44">
        <v>0</v>
      </c>
      <c r="AC32" s="52">
        <f t="shared" si="0"/>
        <v>20</v>
      </c>
    </row>
    <row r="33" spans="2:29" ht="15.75" x14ac:dyDescent="0.25">
      <c r="B33" s="95"/>
      <c r="C33" s="96"/>
      <c r="D33" s="7" t="s">
        <v>33</v>
      </c>
      <c r="E33" s="45">
        <v>21</v>
      </c>
      <c r="F33" s="45">
        <v>30</v>
      </c>
      <c r="G33" s="45">
        <v>0</v>
      </c>
      <c r="H33" s="45">
        <v>21</v>
      </c>
      <c r="I33" s="45">
        <v>15</v>
      </c>
      <c r="J33" s="45">
        <v>38</v>
      </c>
      <c r="K33" s="45">
        <v>24</v>
      </c>
      <c r="L33" s="45">
        <v>0</v>
      </c>
      <c r="M33" s="45">
        <v>18</v>
      </c>
      <c r="N33" s="45">
        <v>16</v>
      </c>
      <c r="O33" s="45">
        <v>22</v>
      </c>
      <c r="P33" s="45">
        <v>30</v>
      </c>
      <c r="Q33" s="45">
        <v>17</v>
      </c>
      <c r="R33" s="45">
        <v>0</v>
      </c>
      <c r="S33" s="45">
        <v>0</v>
      </c>
      <c r="T33" s="45">
        <v>3</v>
      </c>
      <c r="U33" s="45">
        <v>0</v>
      </c>
      <c r="V33" s="45">
        <v>16</v>
      </c>
      <c r="W33" s="45">
        <v>22</v>
      </c>
      <c r="X33" s="45">
        <v>0</v>
      </c>
      <c r="Y33" s="45">
        <v>2</v>
      </c>
      <c r="Z33" s="45">
        <v>0</v>
      </c>
      <c r="AA33" s="45">
        <v>0</v>
      </c>
      <c r="AB33" s="45">
        <v>0</v>
      </c>
      <c r="AC33" s="52">
        <f t="shared" si="0"/>
        <v>295</v>
      </c>
    </row>
    <row r="34" spans="2:29" ht="15.75" x14ac:dyDescent="0.25">
      <c r="B34" s="95" t="s">
        <v>37</v>
      </c>
      <c r="C34" s="96">
        <v>8</v>
      </c>
      <c r="D34" s="4" t="s">
        <v>29</v>
      </c>
      <c r="E34" s="43">
        <v>622</v>
      </c>
      <c r="F34" s="43">
        <v>622</v>
      </c>
      <c r="G34" s="43">
        <v>622</v>
      </c>
      <c r="H34" s="43">
        <v>622</v>
      </c>
      <c r="I34" s="43">
        <v>622</v>
      </c>
      <c r="J34" s="43">
        <v>622</v>
      </c>
      <c r="K34" s="43">
        <v>597</v>
      </c>
      <c r="L34" s="43">
        <v>25</v>
      </c>
      <c r="M34" s="43">
        <v>622</v>
      </c>
      <c r="N34" s="43">
        <v>622</v>
      </c>
      <c r="O34" s="43">
        <v>622</v>
      </c>
      <c r="P34" s="43">
        <v>622</v>
      </c>
      <c r="Q34" s="43">
        <v>622</v>
      </c>
      <c r="R34" s="43">
        <v>0</v>
      </c>
      <c r="S34" s="43">
        <v>622</v>
      </c>
      <c r="T34" s="43">
        <v>622</v>
      </c>
      <c r="U34" s="43">
        <v>0</v>
      </c>
      <c r="V34" s="43">
        <v>622</v>
      </c>
      <c r="W34" s="43">
        <v>622</v>
      </c>
      <c r="X34" s="43">
        <v>0</v>
      </c>
      <c r="Y34" s="43">
        <v>622</v>
      </c>
      <c r="Z34" s="43">
        <v>0</v>
      </c>
      <c r="AA34" s="43">
        <v>0</v>
      </c>
      <c r="AB34" s="43">
        <v>0</v>
      </c>
      <c r="AC34" s="51">
        <f t="shared" si="0"/>
        <v>10574</v>
      </c>
    </row>
    <row r="35" spans="2:29" ht="15.75" x14ac:dyDescent="0.25">
      <c r="B35" s="95"/>
      <c r="C35" s="96"/>
      <c r="D35" s="5" t="s">
        <v>30</v>
      </c>
      <c r="E35" s="44">
        <v>78</v>
      </c>
      <c r="F35" s="44">
        <v>95</v>
      </c>
      <c r="G35" s="44">
        <v>83</v>
      </c>
      <c r="H35" s="44">
        <v>64</v>
      </c>
      <c r="I35" s="44">
        <v>69</v>
      </c>
      <c r="J35" s="44">
        <v>95</v>
      </c>
      <c r="K35" s="44">
        <v>88</v>
      </c>
      <c r="L35" s="44">
        <v>13</v>
      </c>
      <c r="M35" s="44">
        <v>81</v>
      </c>
      <c r="N35" s="44">
        <v>69</v>
      </c>
      <c r="O35" s="44">
        <v>33</v>
      </c>
      <c r="P35" s="44">
        <v>74</v>
      </c>
      <c r="Q35" s="44">
        <v>91</v>
      </c>
      <c r="R35" s="44">
        <v>0</v>
      </c>
      <c r="S35" s="44">
        <v>3</v>
      </c>
      <c r="T35" s="44">
        <v>32</v>
      </c>
      <c r="U35" s="44">
        <v>0</v>
      </c>
      <c r="V35" s="44">
        <v>73</v>
      </c>
      <c r="W35" s="44">
        <v>111</v>
      </c>
      <c r="X35" s="44">
        <v>0</v>
      </c>
      <c r="Y35" s="44">
        <v>59</v>
      </c>
      <c r="Z35" s="44">
        <v>0</v>
      </c>
      <c r="AA35" s="44">
        <v>0</v>
      </c>
      <c r="AB35" s="44">
        <v>0</v>
      </c>
      <c r="AC35" s="52">
        <f t="shared" si="0"/>
        <v>1211</v>
      </c>
    </row>
    <row r="36" spans="2:29" ht="31.5" x14ac:dyDescent="0.25">
      <c r="B36" s="95"/>
      <c r="C36" s="96"/>
      <c r="D36" s="6" t="s">
        <v>31</v>
      </c>
      <c r="E36" s="44">
        <v>78</v>
      </c>
      <c r="F36" s="44">
        <v>95</v>
      </c>
      <c r="G36" s="44">
        <v>83</v>
      </c>
      <c r="H36" s="44">
        <v>64</v>
      </c>
      <c r="I36" s="44">
        <v>12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52">
        <f t="shared" si="0"/>
        <v>332</v>
      </c>
    </row>
    <row r="37" spans="2:29" ht="15.75" x14ac:dyDescent="0.25">
      <c r="B37" s="95"/>
      <c r="C37" s="96"/>
      <c r="D37" s="5" t="s">
        <v>32</v>
      </c>
      <c r="E37" s="44">
        <v>1</v>
      </c>
      <c r="F37" s="44">
        <v>1</v>
      </c>
      <c r="G37" s="44">
        <v>1</v>
      </c>
      <c r="H37" s="44">
        <v>1</v>
      </c>
      <c r="I37" s="44">
        <v>1</v>
      </c>
      <c r="J37" s="44">
        <v>1</v>
      </c>
      <c r="K37" s="44">
        <v>2</v>
      </c>
      <c r="L37" s="44">
        <v>0</v>
      </c>
      <c r="M37" s="44">
        <v>1</v>
      </c>
      <c r="N37" s="44">
        <v>1</v>
      </c>
      <c r="O37" s="44">
        <v>2</v>
      </c>
      <c r="P37" s="44">
        <v>3</v>
      </c>
      <c r="Q37" s="44">
        <v>1</v>
      </c>
      <c r="R37" s="44">
        <v>0</v>
      </c>
      <c r="S37" s="44">
        <v>0</v>
      </c>
      <c r="T37" s="44">
        <v>4</v>
      </c>
      <c r="U37" s="44">
        <v>0</v>
      </c>
      <c r="V37" s="44">
        <v>1</v>
      </c>
      <c r="W37" s="44">
        <v>1</v>
      </c>
      <c r="X37" s="44">
        <v>0</v>
      </c>
      <c r="Y37" s="44">
        <v>1</v>
      </c>
      <c r="Z37" s="44">
        <v>0</v>
      </c>
      <c r="AA37" s="44">
        <v>0</v>
      </c>
      <c r="AB37" s="44">
        <v>0</v>
      </c>
      <c r="AC37" s="52">
        <f t="shared" si="0"/>
        <v>23</v>
      </c>
    </row>
    <row r="38" spans="2:29" ht="15.75" x14ac:dyDescent="0.25">
      <c r="B38" s="95"/>
      <c r="C38" s="96"/>
      <c r="D38" s="7" t="s">
        <v>33</v>
      </c>
      <c r="E38" s="45">
        <v>15</v>
      </c>
      <c r="F38" s="45">
        <v>22</v>
      </c>
      <c r="G38" s="45">
        <v>16</v>
      </c>
      <c r="H38" s="45">
        <v>10</v>
      </c>
      <c r="I38" s="45">
        <v>17</v>
      </c>
      <c r="J38" s="45">
        <v>25</v>
      </c>
      <c r="K38" s="45">
        <v>21</v>
      </c>
      <c r="L38" s="45">
        <v>5</v>
      </c>
      <c r="M38" s="45">
        <v>19</v>
      </c>
      <c r="N38" s="45">
        <v>17</v>
      </c>
      <c r="O38" s="45">
        <v>6</v>
      </c>
      <c r="P38" s="45">
        <v>16</v>
      </c>
      <c r="Q38" s="45">
        <v>22</v>
      </c>
      <c r="R38" s="45">
        <v>0</v>
      </c>
      <c r="S38" s="45">
        <v>0</v>
      </c>
      <c r="T38" s="45">
        <v>5</v>
      </c>
      <c r="U38" s="45">
        <v>0</v>
      </c>
      <c r="V38" s="45">
        <v>17</v>
      </c>
      <c r="W38" s="45">
        <v>27</v>
      </c>
      <c r="X38" s="45">
        <v>0</v>
      </c>
      <c r="Y38" s="45">
        <v>15</v>
      </c>
      <c r="Z38" s="45">
        <v>0</v>
      </c>
      <c r="AA38" s="45">
        <v>0</v>
      </c>
      <c r="AB38" s="45">
        <v>0</v>
      </c>
      <c r="AC38" s="52">
        <f t="shared" si="0"/>
        <v>275</v>
      </c>
    </row>
    <row r="39" spans="2:29" ht="15.75" x14ac:dyDescent="0.25">
      <c r="B39" s="95" t="s">
        <v>38</v>
      </c>
      <c r="C39" s="96">
        <v>9</v>
      </c>
      <c r="D39" s="4" t="s">
        <v>29</v>
      </c>
      <c r="E39" s="43">
        <v>604</v>
      </c>
      <c r="F39" s="43">
        <v>604</v>
      </c>
      <c r="G39" s="43">
        <v>604</v>
      </c>
      <c r="H39" s="43">
        <v>604</v>
      </c>
      <c r="I39" s="43">
        <v>604</v>
      </c>
      <c r="J39" s="43">
        <v>604</v>
      </c>
      <c r="K39" s="43">
        <v>575</v>
      </c>
      <c r="L39" s="43">
        <v>29</v>
      </c>
      <c r="M39" s="43">
        <v>604</v>
      </c>
      <c r="N39" s="43">
        <v>604</v>
      </c>
      <c r="O39" s="43">
        <v>604</v>
      </c>
      <c r="P39" s="43">
        <v>604</v>
      </c>
      <c r="Q39" s="43">
        <v>604</v>
      </c>
      <c r="R39" s="43">
        <v>0</v>
      </c>
      <c r="S39" s="43">
        <v>0</v>
      </c>
      <c r="T39" s="43">
        <v>604</v>
      </c>
      <c r="U39" s="43">
        <v>604</v>
      </c>
      <c r="V39" s="43">
        <v>604</v>
      </c>
      <c r="W39" s="43">
        <v>604</v>
      </c>
      <c r="X39" s="43">
        <v>604</v>
      </c>
      <c r="Y39" s="43">
        <v>604</v>
      </c>
      <c r="Z39" s="43">
        <v>0</v>
      </c>
      <c r="AA39" s="43">
        <v>0</v>
      </c>
      <c r="AB39" s="43">
        <v>0</v>
      </c>
      <c r="AC39" s="51">
        <f t="shared" si="0"/>
        <v>10872</v>
      </c>
    </row>
    <row r="40" spans="2:29" ht="15.75" x14ac:dyDescent="0.25">
      <c r="B40" s="95"/>
      <c r="C40" s="96"/>
      <c r="D40" s="5" t="s">
        <v>30</v>
      </c>
      <c r="E40" s="44">
        <v>88</v>
      </c>
      <c r="F40" s="44">
        <v>84</v>
      </c>
      <c r="G40" s="44">
        <v>60</v>
      </c>
      <c r="H40" s="44">
        <v>45</v>
      </c>
      <c r="I40" s="44">
        <v>31</v>
      </c>
      <c r="J40" s="44">
        <v>100</v>
      </c>
      <c r="K40" s="44">
        <v>48</v>
      </c>
      <c r="L40" s="44">
        <v>3</v>
      </c>
      <c r="M40" s="44">
        <v>49</v>
      </c>
      <c r="N40" s="44">
        <v>39</v>
      </c>
      <c r="O40" s="44">
        <v>34</v>
      </c>
      <c r="P40" s="44">
        <v>18</v>
      </c>
      <c r="Q40" s="44">
        <v>104</v>
      </c>
      <c r="R40" s="44">
        <v>0</v>
      </c>
      <c r="S40" s="44">
        <v>0</v>
      </c>
      <c r="T40" s="44">
        <v>20</v>
      </c>
      <c r="U40" s="44">
        <v>12</v>
      </c>
      <c r="V40" s="44">
        <v>42</v>
      </c>
      <c r="W40" s="44">
        <v>125</v>
      </c>
      <c r="X40" s="44">
        <v>36</v>
      </c>
      <c r="Y40" s="44">
        <v>67</v>
      </c>
      <c r="Z40" s="44">
        <v>0</v>
      </c>
      <c r="AA40" s="44">
        <v>0</v>
      </c>
      <c r="AB40" s="44">
        <v>0</v>
      </c>
      <c r="AC40" s="52">
        <f t="shared" si="0"/>
        <v>1005</v>
      </c>
    </row>
    <row r="41" spans="2:29" ht="31.5" x14ac:dyDescent="0.25">
      <c r="B41" s="95"/>
      <c r="C41" s="96"/>
      <c r="D41" s="6" t="s">
        <v>31</v>
      </c>
      <c r="E41" s="44">
        <v>88</v>
      </c>
      <c r="F41" s="44">
        <v>84</v>
      </c>
      <c r="G41" s="44">
        <v>60</v>
      </c>
      <c r="H41" s="44">
        <v>45</v>
      </c>
      <c r="I41" s="44">
        <v>31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52">
        <f t="shared" si="0"/>
        <v>332</v>
      </c>
    </row>
    <row r="42" spans="2:29" ht="15.75" x14ac:dyDescent="0.25">
      <c r="B42" s="95"/>
      <c r="C42" s="96"/>
      <c r="D42" s="5" t="s">
        <v>32</v>
      </c>
      <c r="E42" s="44">
        <v>1</v>
      </c>
      <c r="F42" s="44">
        <v>1</v>
      </c>
      <c r="G42" s="44">
        <v>1</v>
      </c>
      <c r="H42" s="44">
        <v>1</v>
      </c>
      <c r="I42" s="44">
        <v>1</v>
      </c>
      <c r="J42" s="44">
        <v>2</v>
      </c>
      <c r="K42" s="44">
        <v>1</v>
      </c>
      <c r="L42" s="44">
        <v>0</v>
      </c>
      <c r="M42" s="44">
        <v>1</v>
      </c>
      <c r="N42" s="44">
        <v>1</v>
      </c>
      <c r="O42" s="44">
        <v>1</v>
      </c>
      <c r="P42" s="44">
        <v>3</v>
      </c>
      <c r="Q42" s="44">
        <v>1</v>
      </c>
      <c r="R42" s="44">
        <v>0</v>
      </c>
      <c r="S42" s="44">
        <v>0</v>
      </c>
      <c r="T42" s="44">
        <v>3</v>
      </c>
      <c r="U42" s="44">
        <v>1</v>
      </c>
      <c r="V42" s="44">
        <v>1</v>
      </c>
      <c r="W42" s="44">
        <v>1</v>
      </c>
      <c r="X42" s="44">
        <v>1</v>
      </c>
      <c r="Y42" s="44">
        <v>1</v>
      </c>
      <c r="Z42" s="44">
        <v>0</v>
      </c>
      <c r="AA42" s="44">
        <v>0</v>
      </c>
      <c r="AB42" s="44">
        <v>0</v>
      </c>
      <c r="AC42" s="52">
        <f t="shared" si="0"/>
        <v>23</v>
      </c>
    </row>
    <row r="43" spans="2:29" ht="15.75" x14ac:dyDescent="0.25">
      <c r="B43" s="95"/>
      <c r="C43" s="96"/>
      <c r="D43" s="7" t="s">
        <v>33</v>
      </c>
      <c r="E43" s="45">
        <v>23</v>
      </c>
      <c r="F43" s="45">
        <v>20</v>
      </c>
      <c r="G43" s="45">
        <v>16</v>
      </c>
      <c r="H43" s="45">
        <v>3</v>
      </c>
      <c r="I43" s="45">
        <v>7</v>
      </c>
      <c r="J43" s="45">
        <v>24</v>
      </c>
      <c r="K43" s="45">
        <v>11</v>
      </c>
      <c r="L43" s="45">
        <v>0</v>
      </c>
      <c r="M43" s="45">
        <v>13</v>
      </c>
      <c r="N43" s="45">
        <v>9</v>
      </c>
      <c r="O43" s="45">
        <v>8</v>
      </c>
      <c r="P43" s="45">
        <v>1</v>
      </c>
      <c r="Q43" s="45">
        <v>25</v>
      </c>
      <c r="R43" s="45">
        <v>0</v>
      </c>
      <c r="S43" s="45">
        <v>0</v>
      </c>
      <c r="T43" s="45">
        <v>1</v>
      </c>
      <c r="U43" s="45">
        <v>3</v>
      </c>
      <c r="V43" s="45">
        <v>10</v>
      </c>
      <c r="W43" s="45">
        <v>31</v>
      </c>
      <c r="X43" s="45">
        <v>8</v>
      </c>
      <c r="Y43" s="45">
        <v>17</v>
      </c>
      <c r="Z43" s="45">
        <v>0</v>
      </c>
      <c r="AA43" s="45">
        <v>0</v>
      </c>
      <c r="AB43" s="45">
        <v>0</v>
      </c>
      <c r="AC43" s="52">
        <f t="shared" si="0"/>
        <v>230</v>
      </c>
    </row>
    <row r="44" spans="2:29" ht="15.75" x14ac:dyDescent="0.25">
      <c r="B44" s="95" t="s">
        <v>39</v>
      </c>
      <c r="C44" s="96">
        <v>10</v>
      </c>
      <c r="D44" s="4" t="s">
        <v>29</v>
      </c>
      <c r="E44" s="43">
        <v>170</v>
      </c>
      <c r="F44" s="43">
        <v>170</v>
      </c>
      <c r="G44" s="43">
        <v>170</v>
      </c>
      <c r="H44" s="43">
        <v>170</v>
      </c>
      <c r="I44" s="43">
        <v>170</v>
      </c>
      <c r="J44" s="43">
        <v>170</v>
      </c>
      <c r="K44" s="43">
        <v>170</v>
      </c>
      <c r="L44" s="43">
        <v>0</v>
      </c>
      <c r="M44" s="43">
        <v>170</v>
      </c>
      <c r="N44" s="43">
        <v>170</v>
      </c>
      <c r="O44" s="43">
        <v>170</v>
      </c>
      <c r="P44" s="43">
        <v>0</v>
      </c>
      <c r="Q44" s="43">
        <v>170</v>
      </c>
      <c r="R44" s="43">
        <v>0</v>
      </c>
      <c r="S44" s="43">
        <v>170</v>
      </c>
      <c r="T44" s="43">
        <v>170</v>
      </c>
      <c r="U44" s="43">
        <v>170</v>
      </c>
      <c r="V44" s="43">
        <v>170</v>
      </c>
      <c r="W44" s="43">
        <v>170</v>
      </c>
      <c r="X44" s="43">
        <v>170</v>
      </c>
      <c r="Y44" s="43">
        <v>170</v>
      </c>
      <c r="Z44" s="43">
        <v>0</v>
      </c>
      <c r="AA44" s="43">
        <v>0</v>
      </c>
      <c r="AB44" s="43">
        <v>0</v>
      </c>
      <c r="AC44" s="51">
        <f t="shared" si="0"/>
        <v>3060</v>
      </c>
    </row>
    <row r="45" spans="2:29" ht="15.75" x14ac:dyDescent="0.25">
      <c r="B45" s="95"/>
      <c r="C45" s="96"/>
      <c r="D45" s="5" t="s">
        <v>30</v>
      </c>
      <c r="E45" s="44">
        <v>39</v>
      </c>
      <c r="F45" s="44">
        <v>36</v>
      </c>
      <c r="G45" s="44">
        <v>27</v>
      </c>
      <c r="H45" s="44">
        <v>20</v>
      </c>
      <c r="I45" s="44">
        <v>19</v>
      </c>
      <c r="J45" s="44">
        <v>37</v>
      </c>
      <c r="K45" s="44">
        <v>34</v>
      </c>
      <c r="L45" s="44">
        <v>0</v>
      </c>
      <c r="M45" s="44">
        <v>21</v>
      </c>
      <c r="N45" s="44">
        <v>16</v>
      </c>
      <c r="O45" s="44">
        <v>25</v>
      </c>
      <c r="P45" s="44">
        <v>0</v>
      </c>
      <c r="Q45" s="44">
        <v>13</v>
      </c>
      <c r="R45" s="44">
        <v>0</v>
      </c>
      <c r="S45" s="44">
        <v>1</v>
      </c>
      <c r="T45" s="44">
        <v>8</v>
      </c>
      <c r="U45" s="44">
        <v>18</v>
      </c>
      <c r="V45" s="44">
        <v>13</v>
      </c>
      <c r="W45" s="44">
        <v>51</v>
      </c>
      <c r="X45" s="44">
        <v>23</v>
      </c>
      <c r="Y45" s="44">
        <v>21</v>
      </c>
      <c r="Z45" s="44">
        <v>0</v>
      </c>
      <c r="AA45" s="44">
        <v>0</v>
      </c>
      <c r="AB45" s="44">
        <v>0</v>
      </c>
      <c r="AC45" s="52">
        <f t="shared" si="0"/>
        <v>422</v>
      </c>
    </row>
    <row r="46" spans="2:29" ht="31.5" x14ac:dyDescent="0.25">
      <c r="B46" s="95"/>
      <c r="C46" s="96"/>
      <c r="D46" s="6" t="s">
        <v>31</v>
      </c>
      <c r="E46" s="44">
        <v>39</v>
      </c>
      <c r="F46" s="44">
        <v>36</v>
      </c>
      <c r="G46" s="44">
        <v>27</v>
      </c>
      <c r="H46" s="44">
        <v>20</v>
      </c>
      <c r="I46" s="44">
        <v>10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52">
        <f t="shared" si="0"/>
        <v>132</v>
      </c>
    </row>
    <row r="47" spans="2:29" ht="15.75" x14ac:dyDescent="0.25">
      <c r="B47" s="95"/>
      <c r="C47" s="96"/>
      <c r="D47" s="5" t="s">
        <v>32</v>
      </c>
      <c r="E47" s="44">
        <v>1</v>
      </c>
      <c r="F47" s="44">
        <v>1</v>
      </c>
      <c r="G47" s="44">
        <v>1</v>
      </c>
      <c r="H47" s="44">
        <v>0</v>
      </c>
      <c r="I47" s="44">
        <v>1</v>
      </c>
      <c r="J47" s="44">
        <v>1</v>
      </c>
      <c r="K47" s="44">
        <v>1</v>
      </c>
      <c r="L47" s="44">
        <v>0</v>
      </c>
      <c r="M47" s="44">
        <v>1</v>
      </c>
      <c r="N47" s="44">
        <v>1</v>
      </c>
      <c r="O47" s="44">
        <v>1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1</v>
      </c>
      <c r="W47" s="44">
        <v>1</v>
      </c>
      <c r="X47" s="44">
        <v>1</v>
      </c>
      <c r="Y47" s="44">
        <v>1</v>
      </c>
      <c r="Z47" s="44">
        <v>0</v>
      </c>
      <c r="AA47" s="44">
        <v>0</v>
      </c>
      <c r="AB47" s="44">
        <v>0</v>
      </c>
      <c r="AC47" s="52">
        <f t="shared" si="0"/>
        <v>13</v>
      </c>
    </row>
    <row r="48" spans="2:29" ht="15.75" x14ac:dyDescent="0.25">
      <c r="B48" s="95"/>
      <c r="C48" s="96"/>
      <c r="D48" s="7" t="s">
        <v>33</v>
      </c>
      <c r="E48" s="45">
        <v>9</v>
      </c>
      <c r="F48" s="45">
        <v>9</v>
      </c>
      <c r="G48" s="45">
        <v>6</v>
      </c>
      <c r="H48" s="45">
        <v>4</v>
      </c>
      <c r="I48" s="45">
        <v>4</v>
      </c>
      <c r="J48" s="45">
        <v>8</v>
      </c>
      <c r="K48" s="45">
        <v>8</v>
      </c>
      <c r="L48" s="45">
        <v>0</v>
      </c>
      <c r="M48" s="45">
        <v>5</v>
      </c>
      <c r="N48" s="45">
        <v>3</v>
      </c>
      <c r="O48" s="45">
        <v>5</v>
      </c>
      <c r="P48" s="45">
        <v>0</v>
      </c>
      <c r="Q48" s="45">
        <v>3</v>
      </c>
      <c r="R48" s="45">
        <v>0</v>
      </c>
      <c r="S48" s="45">
        <v>0</v>
      </c>
      <c r="T48" s="45">
        <v>2</v>
      </c>
      <c r="U48" s="45">
        <v>5</v>
      </c>
      <c r="V48" s="45">
        <v>2</v>
      </c>
      <c r="W48" s="45">
        <v>12</v>
      </c>
      <c r="X48" s="45">
        <v>6</v>
      </c>
      <c r="Y48" s="45">
        <v>5</v>
      </c>
      <c r="Z48" s="45">
        <v>0</v>
      </c>
      <c r="AA48" s="45">
        <v>0</v>
      </c>
      <c r="AB48" s="45">
        <v>0</v>
      </c>
      <c r="AC48" s="52">
        <f t="shared" si="0"/>
        <v>96</v>
      </c>
    </row>
    <row r="49" spans="2:29" ht="15.75" x14ac:dyDescent="0.25">
      <c r="B49" s="95" t="s">
        <v>40</v>
      </c>
      <c r="C49" s="96">
        <v>11</v>
      </c>
      <c r="D49" s="4" t="s">
        <v>29</v>
      </c>
      <c r="E49" s="43">
        <v>180</v>
      </c>
      <c r="F49" s="43">
        <v>180</v>
      </c>
      <c r="G49" s="43">
        <v>180</v>
      </c>
      <c r="H49" s="43">
        <v>180</v>
      </c>
      <c r="I49" s="43">
        <v>180</v>
      </c>
      <c r="J49" s="43">
        <v>180</v>
      </c>
      <c r="K49" s="43">
        <v>180</v>
      </c>
      <c r="L49" s="43">
        <v>0</v>
      </c>
      <c r="M49" s="43">
        <v>180</v>
      </c>
      <c r="N49" s="43">
        <v>180</v>
      </c>
      <c r="O49" s="43">
        <v>180</v>
      </c>
      <c r="P49" s="43">
        <v>180</v>
      </c>
      <c r="Q49" s="43">
        <v>180</v>
      </c>
      <c r="R49" s="43">
        <v>0</v>
      </c>
      <c r="S49" s="43">
        <v>180</v>
      </c>
      <c r="T49" s="43">
        <v>180</v>
      </c>
      <c r="U49" s="43">
        <v>180</v>
      </c>
      <c r="V49" s="43">
        <v>180</v>
      </c>
      <c r="W49" s="43">
        <v>180</v>
      </c>
      <c r="X49" s="43">
        <v>180</v>
      </c>
      <c r="Y49" s="43">
        <v>180</v>
      </c>
      <c r="Z49" s="43">
        <v>0</v>
      </c>
      <c r="AA49" s="43">
        <v>0</v>
      </c>
      <c r="AB49" s="43">
        <v>0</v>
      </c>
      <c r="AC49" s="51">
        <f t="shared" si="0"/>
        <v>3420</v>
      </c>
    </row>
    <row r="50" spans="2:29" ht="15.75" x14ac:dyDescent="0.25">
      <c r="B50" s="95"/>
      <c r="C50" s="96"/>
      <c r="D50" s="5" t="s">
        <v>30</v>
      </c>
      <c r="E50" s="44">
        <v>42</v>
      </c>
      <c r="F50" s="44">
        <v>42</v>
      </c>
      <c r="G50" s="44">
        <v>14</v>
      </c>
      <c r="H50" s="44">
        <v>21</v>
      </c>
      <c r="I50" s="44">
        <v>19</v>
      </c>
      <c r="J50" s="44">
        <v>32</v>
      </c>
      <c r="K50" s="44">
        <v>27</v>
      </c>
      <c r="L50" s="44">
        <v>0</v>
      </c>
      <c r="M50" s="44">
        <v>18</v>
      </c>
      <c r="N50" s="44">
        <v>18</v>
      </c>
      <c r="O50" s="44">
        <v>9</v>
      </c>
      <c r="P50" s="44">
        <v>1</v>
      </c>
      <c r="Q50" s="44">
        <v>12</v>
      </c>
      <c r="R50" s="44">
        <v>0</v>
      </c>
      <c r="S50" s="44">
        <v>2</v>
      </c>
      <c r="T50" s="44">
        <v>19</v>
      </c>
      <c r="U50" s="44">
        <v>29</v>
      </c>
      <c r="V50" s="44">
        <v>4</v>
      </c>
      <c r="W50" s="44">
        <v>58</v>
      </c>
      <c r="X50" s="44">
        <v>31</v>
      </c>
      <c r="Y50" s="44">
        <v>24</v>
      </c>
      <c r="Z50" s="44">
        <v>0</v>
      </c>
      <c r="AA50" s="44">
        <v>0</v>
      </c>
      <c r="AB50" s="44">
        <v>0</v>
      </c>
      <c r="AC50" s="52">
        <f t="shared" si="0"/>
        <v>422</v>
      </c>
    </row>
    <row r="51" spans="2:29" ht="31.5" x14ac:dyDescent="0.25">
      <c r="B51" s="95"/>
      <c r="C51" s="96"/>
      <c r="D51" s="6" t="s">
        <v>31</v>
      </c>
      <c r="E51" s="44">
        <v>42</v>
      </c>
      <c r="F51" s="44">
        <v>42</v>
      </c>
      <c r="G51" s="44">
        <v>14</v>
      </c>
      <c r="H51" s="44">
        <v>21</v>
      </c>
      <c r="I51" s="44">
        <v>19</v>
      </c>
      <c r="J51" s="44">
        <v>7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52">
        <f t="shared" si="0"/>
        <v>145</v>
      </c>
    </row>
    <row r="52" spans="2:29" ht="15.75" x14ac:dyDescent="0.25">
      <c r="B52" s="95"/>
      <c r="C52" s="96"/>
      <c r="D52" s="5" t="s">
        <v>32</v>
      </c>
      <c r="E52" s="44">
        <v>1</v>
      </c>
      <c r="F52" s="44">
        <v>1</v>
      </c>
      <c r="G52" s="44">
        <v>1</v>
      </c>
      <c r="H52" s="44">
        <v>2</v>
      </c>
      <c r="I52" s="44">
        <v>1</v>
      </c>
      <c r="J52" s="44">
        <v>1</v>
      </c>
      <c r="K52" s="44">
        <v>1</v>
      </c>
      <c r="L52" s="44">
        <v>0</v>
      </c>
      <c r="M52" s="44">
        <v>1</v>
      </c>
      <c r="N52" s="44">
        <v>1</v>
      </c>
      <c r="O52" s="44">
        <v>1</v>
      </c>
      <c r="P52" s="44">
        <v>1</v>
      </c>
      <c r="Q52" s="44">
        <v>1</v>
      </c>
      <c r="R52" s="44">
        <v>0</v>
      </c>
      <c r="S52" s="44">
        <v>0</v>
      </c>
      <c r="T52" s="44">
        <v>1</v>
      </c>
      <c r="U52" s="44">
        <v>1</v>
      </c>
      <c r="V52" s="44">
        <v>0</v>
      </c>
      <c r="W52" s="44">
        <v>1</v>
      </c>
      <c r="X52" s="44">
        <v>1</v>
      </c>
      <c r="Y52" s="44">
        <v>1</v>
      </c>
      <c r="Z52" s="44">
        <v>0</v>
      </c>
      <c r="AA52" s="44">
        <v>0</v>
      </c>
      <c r="AB52" s="44">
        <v>0</v>
      </c>
      <c r="AC52" s="52">
        <f t="shared" si="0"/>
        <v>18</v>
      </c>
    </row>
    <row r="53" spans="2:29" ht="15.75" x14ac:dyDescent="0.25">
      <c r="B53" s="95"/>
      <c r="C53" s="96"/>
      <c r="D53" s="7" t="s">
        <v>33</v>
      </c>
      <c r="E53" s="45">
        <v>10</v>
      </c>
      <c r="F53" s="45">
        <v>10</v>
      </c>
      <c r="G53" s="45">
        <v>3</v>
      </c>
      <c r="H53" s="45">
        <v>4</v>
      </c>
      <c r="I53" s="45">
        <v>4</v>
      </c>
      <c r="J53" s="45">
        <v>7</v>
      </c>
      <c r="K53" s="45">
        <v>6</v>
      </c>
      <c r="L53" s="45">
        <v>0</v>
      </c>
      <c r="M53" s="45">
        <v>4</v>
      </c>
      <c r="N53" s="45">
        <v>3</v>
      </c>
      <c r="O53" s="45">
        <v>2</v>
      </c>
      <c r="P53" s="45">
        <v>0</v>
      </c>
      <c r="Q53" s="45">
        <v>3</v>
      </c>
      <c r="R53" s="45">
        <v>0</v>
      </c>
      <c r="S53" s="45">
        <v>0</v>
      </c>
      <c r="T53" s="45">
        <v>6</v>
      </c>
      <c r="U53" s="45">
        <v>7</v>
      </c>
      <c r="V53" s="45">
        <v>1</v>
      </c>
      <c r="W53" s="45">
        <v>15</v>
      </c>
      <c r="X53" s="45">
        <v>7</v>
      </c>
      <c r="Y53" s="45">
        <v>5</v>
      </c>
      <c r="Z53" s="45">
        <v>0</v>
      </c>
      <c r="AA53" s="45">
        <v>0</v>
      </c>
      <c r="AB53" s="45">
        <v>0</v>
      </c>
      <c r="AC53" s="52">
        <f t="shared" si="0"/>
        <v>97</v>
      </c>
    </row>
    <row r="54" spans="2:29" ht="15.75" x14ac:dyDescent="0.25">
      <c r="B54" s="97" t="s">
        <v>41</v>
      </c>
      <c r="C54" s="97"/>
      <c r="D54" s="8" t="s">
        <v>42</v>
      </c>
      <c r="E54" s="8">
        <f t="shared" ref="E54:AB54" si="1">SUM(E14,E19,E24,E29,E34,E39,E44,E49)</f>
        <v>4120</v>
      </c>
      <c r="F54" s="8">
        <f t="shared" si="1"/>
        <v>4120</v>
      </c>
      <c r="G54" s="8">
        <f t="shared" si="1"/>
        <v>1576</v>
      </c>
      <c r="H54" s="8">
        <f t="shared" si="1"/>
        <v>2164</v>
      </c>
      <c r="I54" s="8">
        <f t="shared" si="1"/>
        <v>3479</v>
      </c>
      <c r="J54" s="8">
        <f t="shared" si="1"/>
        <v>3479</v>
      </c>
      <c r="K54" s="8">
        <f t="shared" si="1"/>
        <v>3366</v>
      </c>
      <c r="L54" s="8">
        <f t="shared" si="1"/>
        <v>113</v>
      </c>
      <c r="M54" s="8">
        <f t="shared" si="1"/>
        <v>3479</v>
      </c>
      <c r="N54" s="8">
        <f t="shared" si="1"/>
        <v>3479</v>
      </c>
      <c r="O54" s="8">
        <f t="shared" si="1"/>
        <v>2829</v>
      </c>
      <c r="P54" s="8">
        <f t="shared" si="1"/>
        <v>3309</v>
      </c>
      <c r="Q54" s="8">
        <f t="shared" si="1"/>
        <v>3479</v>
      </c>
      <c r="R54" s="8">
        <f t="shared" si="1"/>
        <v>0</v>
      </c>
      <c r="S54" s="8">
        <f t="shared" si="1"/>
        <v>1622</v>
      </c>
      <c r="T54" s="8">
        <f t="shared" si="1"/>
        <v>3479</v>
      </c>
      <c r="U54" s="8">
        <f t="shared" si="1"/>
        <v>954</v>
      </c>
      <c r="V54" s="8">
        <f t="shared" si="1"/>
        <v>3479</v>
      </c>
      <c r="W54" s="8">
        <f t="shared" si="1"/>
        <v>2829</v>
      </c>
      <c r="X54" s="8">
        <f t="shared" si="1"/>
        <v>954</v>
      </c>
      <c r="Y54" s="8">
        <f t="shared" si="1"/>
        <v>3479</v>
      </c>
      <c r="Z54" s="8">
        <f t="shared" si="1"/>
        <v>0</v>
      </c>
      <c r="AA54" s="8">
        <f t="shared" si="1"/>
        <v>0</v>
      </c>
      <c r="AB54" s="8">
        <f t="shared" si="1"/>
        <v>0</v>
      </c>
      <c r="AC54" s="51"/>
    </row>
    <row r="55" spans="2:29" ht="15.75" x14ac:dyDescent="0.25">
      <c r="B55" s="97"/>
      <c r="C55" s="97"/>
      <c r="D55" s="9" t="s">
        <v>30</v>
      </c>
      <c r="E55" s="9">
        <f t="shared" ref="E55:AB55" si="2">SUM(E15,E20,E25,E30,E35,E40,E45,E50)</f>
        <v>825</v>
      </c>
      <c r="F55" s="9">
        <f t="shared" si="2"/>
        <v>792</v>
      </c>
      <c r="G55" s="9">
        <f t="shared" si="2"/>
        <v>184</v>
      </c>
      <c r="H55" s="9">
        <f t="shared" si="2"/>
        <v>230</v>
      </c>
      <c r="I55" s="9">
        <f t="shared" si="2"/>
        <v>333</v>
      </c>
      <c r="J55" s="9">
        <f t="shared" si="2"/>
        <v>653</v>
      </c>
      <c r="K55" s="9">
        <f t="shared" si="2"/>
        <v>495</v>
      </c>
      <c r="L55" s="9">
        <f t="shared" si="2"/>
        <v>20</v>
      </c>
      <c r="M55" s="9">
        <f t="shared" si="2"/>
        <v>415</v>
      </c>
      <c r="N55" s="9">
        <f t="shared" si="2"/>
        <v>324</v>
      </c>
      <c r="O55" s="9">
        <f t="shared" si="2"/>
        <v>290</v>
      </c>
      <c r="P55" s="9">
        <f t="shared" si="2"/>
        <v>382</v>
      </c>
      <c r="Q55" s="9">
        <f t="shared" si="2"/>
        <v>458</v>
      </c>
      <c r="R55" s="9">
        <f t="shared" si="2"/>
        <v>0</v>
      </c>
      <c r="S55" s="9">
        <f t="shared" si="2"/>
        <v>7</v>
      </c>
      <c r="T55" s="9">
        <f t="shared" si="2"/>
        <v>144</v>
      </c>
      <c r="U55" s="9">
        <f t="shared" si="2"/>
        <v>59</v>
      </c>
      <c r="V55" s="9">
        <f t="shared" si="2"/>
        <v>337</v>
      </c>
      <c r="W55" s="9">
        <f t="shared" si="2"/>
        <v>510</v>
      </c>
      <c r="X55" s="9">
        <f t="shared" si="2"/>
        <v>90</v>
      </c>
      <c r="Y55" s="9">
        <f t="shared" si="2"/>
        <v>202</v>
      </c>
      <c r="Z55" s="9">
        <f t="shared" si="2"/>
        <v>0</v>
      </c>
      <c r="AA55" s="9">
        <f t="shared" si="2"/>
        <v>0</v>
      </c>
      <c r="AB55" s="9">
        <f t="shared" si="2"/>
        <v>0</v>
      </c>
      <c r="AC55" s="53">
        <f>SUM(E55:AB55)</f>
        <v>6750</v>
      </c>
    </row>
    <row r="58" spans="2:29" ht="18.75" x14ac:dyDescent="0.3">
      <c r="D58" s="10" t="s">
        <v>64</v>
      </c>
    </row>
    <row r="59" spans="2:29" ht="18.75" x14ac:dyDescent="0.3">
      <c r="D59" s="10" t="s">
        <v>43</v>
      </c>
    </row>
    <row r="60" spans="2:29" ht="18.75" x14ac:dyDescent="0.3">
      <c r="D60" s="10" t="s">
        <v>44</v>
      </c>
    </row>
    <row r="68" spans="4:4" ht="71.25" customHeight="1" x14ac:dyDescent="0.25">
      <c r="D68" s="12"/>
    </row>
  </sheetData>
  <mergeCells count="18">
    <mergeCell ref="B54:C55"/>
    <mergeCell ref="B39:B43"/>
    <mergeCell ref="C39:C43"/>
    <mergeCell ref="B44:B48"/>
    <mergeCell ref="C44:C48"/>
    <mergeCell ref="B49:B53"/>
    <mergeCell ref="C49:C53"/>
    <mergeCell ref="B24:B28"/>
    <mergeCell ref="C24:C28"/>
    <mergeCell ref="B29:B33"/>
    <mergeCell ref="C29:C33"/>
    <mergeCell ref="B34:B38"/>
    <mergeCell ref="C34:C38"/>
    <mergeCell ref="B14:B18"/>
    <mergeCell ref="C14:C18"/>
    <mergeCell ref="B19:B23"/>
    <mergeCell ref="C19:C23"/>
    <mergeCell ref="A2:AI3"/>
  </mergeCells>
  <pageMargins left="0.70866141732283472" right="0.70866141732283472" top="0.74803149606299213" bottom="0.74803149606299213" header="0.51181102362204722" footer="0.51181102362204722"/>
  <pageSetup paperSize="9" scale="3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N50"/>
  <sheetViews>
    <sheetView topLeftCell="A25" zoomScale="70" zoomScaleNormal="70" zoomScalePageLayoutView="60" workbookViewId="0">
      <selection activeCell="H52" sqref="H52"/>
    </sheetView>
  </sheetViews>
  <sheetFormatPr defaultRowHeight="15" x14ac:dyDescent="0.25"/>
  <cols>
    <col min="2" max="2" width="12" style="1" customWidth="1"/>
    <col min="3" max="3" width="12.375" style="1" customWidth="1"/>
    <col min="4" max="4" width="16.25" style="1" customWidth="1"/>
    <col min="5" max="5" width="12.625" style="1" customWidth="1"/>
    <col min="6" max="6" width="14.625" style="1" customWidth="1"/>
    <col min="7" max="7" width="18.5" style="1" customWidth="1"/>
    <col min="8" max="8" width="4.75" style="1" customWidth="1"/>
    <col min="9" max="9" width="12.625" style="1" customWidth="1"/>
    <col min="10" max="10" width="9.5" style="1"/>
    <col min="11" max="11" width="14.625" style="1" customWidth="1"/>
    <col min="12" max="12" width="12.5" style="1" customWidth="1"/>
    <col min="13" max="13" width="17.25" style="1" customWidth="1"/>
    <col min="14" max="14" width="19" style="1" customWidth="1"/>
    <col min="15" max="15" width="3.75" style="1" customWidth="1"/>
    <col min="16" max="16" width="13.125" style="1" customWidth="1"/>
    <col min="17" max="17" width="10.75" style="1" customWidth="1"/>
    <col min="18" max="18" width="12.875" style="1" customWidth="1"/>
    <col min="19" max="19" width="11.375" style="1" customWidth="1"/>
    <col min="20" max="20" width="16.625" style="1" customWidth="1"/>
    <col min="21" max="21" width="15.375" style="1" customWidth="1"/>
    <col min="22" max="1028" width="9.5" style="1"/>
  </cols>
  <sheetData>
    <row r="1" spans="2:1028" ht="58.5" customHeight="1" x14ac:dyDescent="0.35">
      <c r="B1" s="98" t="s">
        <v>110</v>
      </c>
      <c r="C1" s="98"/>
      <c r="D1" s="98"/>
      <c r="E1" s="98"/>
      <c r="F1" s="98"/>
      <c r="G1" s="98"/>
      <c r="H1" s="98"/>
      <c r="I1" s="98"/>
      <c r="J1" s="98"/>
    </row>
    <row r="2" spans="2:1028" s="20" customFormat="1" ht="19.5" thickBot="1" x14ac:dyDescent="0.3">
      <c r="B2" s="11"/>
      <c r="C2" s="11"/>
      <c r="D2" s="11"/>
      <c r="E2" s="11"/>
      <c r="F2" s="11"/>
      <c r="G2" s="11"/>
      <c r="H2" s="11"/>
      <c r="I2" s="67"/>
      <c r="J2" s="11"/>
      <c r="K2" s="11"/>
      <c r="L2" s="11"/>
      <c r="M2" s="11"/>
      <c r="N2" s="11"/>
      <c r="O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</row>
    <row r="3" spans="2:1028" s="20" customFormat="1" ht="41.25" customHeight="1" thickBot="1" x14ac:dyDescent="0.3">
      <c r="B3" s="11"/>
      <c r="C3" s="11"/>
      <c r="D3" s="25"/>
      <c r="E3" s="26"/>
      <c r="F3" s="27" t="s">
        <v>51</v>
      </c>
      <c r="G3" s="34"/>
      <c r="H3" s="60"/>
      <c r="O3" s="62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</row>
    <row r="4" spans="2:1028" s="33" customFormat="1" ht="64.5" customHeight="1" x14ac:dyDescent="0.15">
      <c r="B4" s="35" t="s">
        <v>67</v>
      </c>
      <c r="C4" s="35" t="s">
        <v>45</v>
      </c>
      <c r="D4" s="36" t="s">
        <v>73</v>
      </c>
      <c r="E4" s="32" t="s">
        <v>65</v>
      </c>
      <c r="F4" s="32" t="s">
        <v>52</v>
      </c>
      <c r="G4" s="32" t="s">
        <v>69</v>
      </c>
      <c r="H4" s="61"/>
      <c r="O4" s="6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</row>
    <row r="5" spans="2:1028" s="30" customFormat="1" ht="34.5" customHeight="1" thickBot="1" x14ac:dyDescent="0.2">
      <c r="B5" s="59" t="s">
        <v>3</v>
      </c>
      <c r="C5" s="68">
        <v>4</v>
      </c>
      <c r="D5" s="65">
        <f>'Приложение 1'!E15</f>
        <v>206</v>
      </c>
      <c r="E5" s="46">
        <v>0</v>
      </c>
      <c r="F5" s="46">
        <v>164</v>
      </c>
      <c r="G5" s="46">
        <v>42</v>
      </c>
      <c r="H5" s="63"/>
      <c r="O5" s="63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</row>
    <row r="6" spans="2:1028" ht="36" customHeight="1" thickBot="1" x14ac:dyDescent="0.3">
      <c r="B6" s="64" t="s">
        <v>4</v>
      </c>
      <c r="C6" s="68">
        <v>4</v>
      </c>
      <c r="D6" s="65">
        <f>'Приложение 1'!F15</f>
        <v>204</v>
      </c>
      <c r="E6" s="46">
        <v>5</v>
      </c>
      <c r="F6" s="46">
        <v>156</v>
      </c>
      <c r="G6" s="46">
        <v>48</v>
      </c>
      <c r="H6" s="63"/>
    </row>
    <row r="7" spans="2:1028" ht="19.5" thickBot="1" x14ac:dyDescent="0.35">
      <c r="D7" s="76">
        <f>D5+D6</f>
        <v>410</v>
      </c>
      <c r="E7" s="76">
        <f t="shared" ref="E7:G7" si="0">E5+E6</f>
        <v>5</v>
      </c>
      <c r="F7" s="76">
        <f t="shared" si="0"/>
        <v>320</v>
      </c>
      <c r="G7" s="76">
        <f t="shared" si="0"/>
        <v>90</v>
      </c>
    </row>
    <row r="9" spans="2:1028" ht="15.75" thickBot="1" x14ac:dyDescent="0.3"/>
    <row r="10" spans="2:1028" ht="21.75" thickBot="1" x14ac:dyDescent="0.3">
      <c r="B10" s="11"/>
      <c r="C10" s="11"/>
      <c r="D10" s="25"/>
      <c r="E10" s="26"/>
      <c r="F10" s="27" t="s">
        <v>101</v>
      </c>
      <c r="G10" s="34"/>
    </row>
    <row r="11" spans="2:1028" ht="68.25" x14ac:dyDescent="0.25">
      <c r="B11" s="35" t="s">
        <v>67</v>
      </c>
      <c r="C11" s="35" t="s">
        <v>45</v>
      </c>
      <c r="D11" s="36" t="s">
        <v>102</v>
      </c>
      <c r="E11" s="32" t="s">
        <v>103</v>
      </c>
      <c r="F11" s="32" t="s">
        <v>104</v>
      </c>
      <c r="G11" s="32" t="s">
        <v>105</v>
      </c>
    </row>
    <row r="12" spans="2:1028" ht="24" thickBot="1" x14ac:dyDescent="0.3">
      <c r="B12" s="59" t="s">
        <v>3</v>
      </c>
      <c r="C12" s="68">
        <v>4</v>
      </c>
      <c r="D12" s="70">
        <f>'Приложение 1'!E16</f>
        <v>206</v>
      </c>
      <c r="E12" s="71">
        <v>0</v>
      </c>
      <c r="F12" s="71">
        <v>0</v>
      </c>
      <c r="G12" s="71">
        <v>0</v>
      </c>
    </row>
    <row r="13" spans="2:1028" ht="36.75" customHeight="1" thickBot="1" x14ac:dyDescent="0.3">
      <c r="B13" s="64" t="s">
        <v>4</v>
      </c>
      <c r="C13" s="72">
        <v>4</v>
      </c>
      <c r="D13" s="73">
        <f>'Приложение 1'!F16</f>
        <v>61</v>
      </c>
      <c r="E13" s="74">
        <v>5</v>
      </c>
      <c r="F13" s="74">
        <v>0</v>
      </c>
      <c r="G13" s="75">
        <v>5</v>
      </c>
    </row>
    <row r="14" spans="2:1028" ht="19.5" thickBot="1" x14ac:dyDescent="0.35">
      <c r="D14" s="76">
        <f>D12+D13</f>
        <v>267</v>
      </c>
      <c r="E14" s="76">
        <f t="shared" ref="E14:G14" si="1">E12+E13</f>
        <v>5</v>
      </c>
      <c r="F14" s="76">
        <f t="shared" si="1"/>
        <v>0</v>
      </c>
      <c r="G14" s="76">
        <f t="shared" si="1"/>
        <v>5</v>
      </c>
    </row>
    <row r="19" spans="2:8" ht="15.75" thickBot="1" x14ac:dyDescent="0.3"/>
    <row r="20" spans="2:8" ht="19.5" thickBot="1" x14ac:dyDescent="0.3">
      <c r="B20" s="24"/>
      <c r="C20" s="24"/>
      <c r="D20" s="25"/>
      <c r="E20" s="26"/>
      <c r="F20" s="27" t="s">
        <v>53</v>
      </c>
      <c r="G20" s="28"/>
    </row>
    <row r="21" spans="2:8" ht="63" x14ac:dyDescent="0.25">
      <c r="B21" s="35" t="s">
        <v>67</v>
      </c>
      <c r="C21" s="35" t="s">
        <v>45</v>
      </c>
      <c r="D21" s="38" t="s">
        <v>54</v>
      </c>
      <c r="E21" s="32" t="s">
        <v>66</v>
      </c>
      <c r="F21" s="32" t="s">
        <v>55</v>
      </c>
      <c r="G21" s="32" t="s">
        <v>70</v>
      </c>
    </row>
    <row r="22" spans="2:8" ht="24" thickBot="1" x14ac:dyDescent="0.3">
      <c r="B22" s="64" t="s">
        <v>3</v>
      </c>
      <c r="C22" s="68">
        <v>4</v>
      </c>
      <c r="D22" s="66">
        <f>'Приложение 1'!E17</f>
        <v>2</v>
      </c>
      <c r="E22" s="46">
        <v>0</v>
      </c>
      <c r="F22" s="46">
        <v>0</v>
      </c>
      <c r="G22" s="46">
        <v>2</v>
      </c>
    </row>
    <row r="23" spans="2:8" ht="32.25" customHeight="1" thickBot="1" x14ac:dyDescent="0.3">
      <c r="B23" s="64" t="s">
        <v>4</v>
      </c>
      <c r="C23" s="68">
        <v>4</v>
      </c>
      <c r="D23" s="65">
        <f>'Приложение 1'!F17</f>
        <v>1</v>
      </c>
      <c r="E23" s="46">
        <v>0</v>
      </c>
      <c r="F23" s="46">
        <v>1</v>
      </c>
      <c r="G23" s="46">
        <v>0</v>
      </c>
    </row>
    <row r="24" spans="2:8" ht="19.5" thickBot="1" x14ac:dyDescent="0.35">
      <c r="D24" s="76">
        <f>D22+D23</f>
        <v>3</v>
      </c>
      <c r="E24" s="76">
        <f t="shared" ref="E24:G24" si="2">E22+E23</f>
        <v>0</v>
      </c>
      <c r="F24" s="76">
        <f t="shared" si="2"/>
        <v>1</v>
      </c>
      <c r="G24" s="76">
        <f t="shared" si="2"/>
        <v>2</v>
      </c>
    </row>
    <row r="27" spans="2:8" ht="15.75" thickBot="1" x14ac:dyDescent="0.3">
      <c r="B27" s="11"/>
      <c r="C27" s="11"/>
      <c r="D27" s="11"/>
      <c r="E27" s="11"/>
      <c r="F27" s="11"/>
      <c r="G27" s="11"/>
      <c r="H27" s="11"/>
    </row>
    <row r="28" spans="2:8" ht="19.5" thickBot="1" x14ac:dyDescent="0.3">
      <c r="B28" s="11"/>
      <c r="C28" s="24"/>
      <c r="D28" s="25"/>
      <c r="E28" s="26"/>
      <c r="F28" s="27" t="s">
        <v>58</v>
      </c>
      <c r="G28" s="28"/>
      <c r="H28" s="11"/>
    </row>
    <row r="29" spans="2:8" ht="47.25" x14ac:dyDescent="0.25">
      <c r="B29" s="35" t="s">
        <v>67</v>
      </c>
      <c r="C29" s="35" t="s">
        <v>45</v>
      </c>
      <c r="D29" s="38" t="s">
        <v>56</v>
      </c>
      <c r="E29" s="32" t="s">
        <v>57</v>
      </c>
      <c r="F29" s="32" t="s">
        <v>59</v>
      </c>
      <c r="G29" s="32" t="s">
        <v>71</v>
      </c>
      <c r="H29" s="31"/>
    </row>
    <row r="30" spans="2:8" ht="24" thickBot="1" x14ac:dyDescent="0.3">
      <c r="B30" s="64" t="s">
        <v>3</v>
      </c>
      <c r="C30" s="68">
        <v>4</v>
      </c>
      <c r="D30" s="66">
        <f>'Приложение 1'!E18</f>
        <v>49</v>
      </c>
      <c r="E30" s="46">
        <v>0</v>
      </c>
      <c r="F30" s="46">
        <v>37</v>
      </c>
      <c r="G30" s="46">
        <v>12</v>
      </c>
      <c r="H30" s="29"/>
    </row>
    <row r="31" spans="2:8" ht="24" thickBot="1" x14ac:dyDescent="0.3">
      <c r="B31" s="64" t="s">
        <v>4</v>
      </c>
      <c r="C31" s="68">
        <v>4</v>
      </c>
      <c r="D31" s="65">
        <f>'Приложение 1'!F18</f>
        <v>53</v>
      </c>
      <c r="E31" s="46">
        <v>0</v>
      </c>
      <c r="F31" s="46">
        <v>42</v>
      </c>
      <c r="G31" s="46">
        <v>11</v>
      </c>
    </row>
    <row r="32" spans="2:8" ht="19.5" thickBot="1" x14ac:dyDescent="0.35">
      <c r="D32" s="76">
        <f>D30+D31</f>
        <v>102</v>
      </c>
      <c r="E32" s="76">
        <f t="shared" ref="E32:G32" si="3">E30+E31</f>
        <v>0</v>
      </c>
      <c r="F32" s="76">
        <f t="shared" si="3"/>
        <v>79</v>
      </c>
      <c r="G32" s="76">
        <f t="shared" si="3"/>
        <v>23</v>
      </c>
    </row>
    <row r="38" spans="3:8" ht="15.75" thickBot="1" x14ac:dyDescent="0.3"/>
    <row r="39" spans="3:8" ht="19.5" thickBot="1" x14ac:dyDescent="0.3">
      <c r="C39" s="11"/>
      <c r="D39" s="25"/>
      <c r="E39" s="26"/>
      <c r="F39" s="27" t="s">
        <v>51</v>
      </c>
      <c r="G39" s="34"/>
      <c r="H39" s="60"/>
    </row>
    <row r="40" spans="3:8" ht="68.25" x14ac:dyDescent="0.25">
      <c r="C40" s="35" t="s">
        <v>45</v>
      </c>
      <c r="D40" s="36" t="s">
        <v>73</v>
      </c>
      <c r="E40" s="32" t="s">
        <v>103</v>
      </c>
      <c r="F40" s="32" t="s">
        <v>104</v>
      </c>
      <c r="G40" s="32" t="s">
        <v>105</v>
      </c>
      <c r="H40" s="61"/>
    </row>
    <row r="41" spans="3:8" ht="24" thickBot="1" x14ac:dyDescent="0.3">
      <c r="C41" s="69" t="s">
        <v>50</v>
      </c>
      <c r="D41" s="37">
        <f>'Приложение 1'!AC20+'Приложение 1'!AC25+'Приложение 1'!AC30+'Приложение 1'!AC35+'Приложение 1'!AC40+'Приложение 1'!AC45+'Приложение 1'!AC50</f>
        <v>6340</v>
      </c>
      <c r="E41" s="46">
        <v>70</v>
      </c>
      <c r="F41" s="46">
        <v>1635</v>
      </c>
      <c r="G41" s="46">
        <v>455</v>
      </c>
      <c r="H41" s="63"/>
    </row>
    <row r="44" spans="3:8" ht="15.75" thickBot="1" x14ac:dyDescent="0.3"/>
    <row r="45" spans="3:8" ht="19.5" thickBot="1" x14ac:dyDescent="0.3">
      <c r="C45" s="24"/>
      <c r="D45" s="25"/>
      <c r="E45" s="26"/>
      <c r="F45" s="27" t="s">
        <v>47</v>
      </c>
      <c r="G45" s="28"/>
      <c r="H45" s="62"/>
    </row>
    <row r="46" spans="3:8" ht="78.75" x14ac:dyDescent="0.25">
      <c r="C46" s="35" t="s">
        <v>45</v>
      </c>
      <c r="D46" s="38" t="s">
        <v>49</v>
      </c>
      <c r="E46" s="32" t="s">
        <v>74</v>
      </c>
      <c r="F46" s="32" t="s">
        <v>48</v>
      </c>
      <c r="G46" s="32" t="s">
        <v>72</v>
      </c>
      <c r="H46" s="61"/>
    </row>
    <row r="47" spans="3:8" ht="24" thickBot="1" x14ac:dyDescent="0.3">
      <c r="C47" s="69" t="s">
        <v>50</v>
      </c>
      <c r="D47" s="39">
        <f>'Приложение 1'!AC22+'Приложение 1'!AC23+'Приложение 1'!AC27+'Приложение 1'!AC28+'Приложение 1'!AC32+'Приложение 1'!AC33+'Приложение 1'!AC37+'Приложение 1'!AC38+'Приложение 1'!AC42+'Приложение 1'!AC43+'Приложение 1'!AC47+'Приложение 1'!AC48+'Приложение 1'!AC52+'Приложение 1'!AC53</f>
        <v>1639</v>
      </c>
      <c r="E47" s="46">
        <v>14</v>
      </c>
      <c r="F47" s="46">
        <v>1340</v>
      </c>
      <c r="G47" s="46">
        <v>299</v>
      </c>
      <c r="H47" s="63"/>
    </row>
    <row r="50" spans="2:2" ht="20.25" x14ac:dyDescent="0.3">
      <c r="B50" s="10" t="s">
        <v>106</v>
      </c>
    </row>
  </sheetData>
  <mergeCells count="1">
    <mergeCell ref="B1:J1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K32"/>
  <sheetViews>
    <sheetView tabSelected="1" view="pageBreakPreview" zoomScale="60" zoomScaleNormal="80" zoomScalePageLayoutView="60" workbookViewId="0">
      <selection activeCell="N15" sqref="N15"/>
    </sheetView>
  </sheetViews>
  <sheetFormatPr defaultRowHeight="15" x14ac:dyDescent="0.25"/>
  <cols>
    <col min="1" max="1" width="11.875" style="1" customWidth="1"/>
    <col min="2" max="2" width="5.625" style="77" customWidth="1"/>
    <col min="3" max="3" width="41" style="1" customWidth="1"/>
    <col min="4" max="4" width="16.375" style="1" customWidth="1"/>
    <col min="5" max="5" width="15.875" style="1" customWidth="1"/>
    <col min="6" max="1025" width="9.5" style="1"/>
  </cols>
  <sheetData>
    <row r="3" spans="1:39" ht="18.75" customHeight="1" x14ac:dyDescent="0.25">
      <c r="A3" s="99" t="s">
        <v>81</v>
      </c>
      <c r="B3" s="99"/>
      <c r="C3" s="99"/>
      <c r="D3" s="99"/>
      <c r="E3" s="99"/>
      <c r="F3" s="99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</row>
    <row r="4" spans="1:39" ht="46.5" customHeight="1" thickBot="1" x14ac:dyDescent="0.3">
      <c r="A4" s="99"/>
      <c r="B4" s="99"/>
      <c r="C4" s="99"/>
      <c r="D4" s="99"/>
      <c r="E4" s="99"/>
      <c r="F4" s="99"/>
    </row>
    <row r="5" spans="1:39" ht="58.5" x14ac:dyDescent="0.25">
      <c r="B5" s="79" t="s">
        <v>0</v>
      </c>
      <c r="C5" s="80" t="s">
        <v>78</v>
      </c>
      <c r="D5" s="80" t="s">
        <v>77</v>
      </c>
      <c r="E5" s="81" t="s">
        <v>107</v>
      </c>
    </row>
    <row r="6" spans="1:39" ht="18.75" x14ac:dyDescent="0.3">
      <c r="B6" s="82">
        <v>1</v>
      </c>
      <c r="C6" s="78" t="s">
        <v>82</v>
      </c>
      <c r="D6" s="90">
        <v>60</v>
      </c>
      <c r="E6" s="91">
        <v>7</v>
      </c>
      <c r="G6" s="10"/>
    </row>
    <row r="7" spans="1:39" ht="18.75" x14ac:dyDescent="0.3">
      <c r="B7" s="82">
        <v>2</v>
      </c>
      <c r="C7" s="78" t="s">
        <v>83</v>
      </c>
      <c r="D7" s="90">
        <v>150</v>
      </c>
      <c r="E7" s="91">
        <v>21</v>
      </c>
    </row>
    <row r="8" spans="1:39" ht="18.75" x14ac:dyDescent="0.3">
      <c r="B8" s="82">
        <v>3</v>
      </c>
      <c r="C8" s="78" t="s">
        <v>84</v>
      </c>
      <c r="D8" s="90">
        <v>49</v>
      </c>
      <c r="E8" s="91">
        <v>10</v>
      </c>
    </row>
    <row r="9" spans="1:39" ht="18.75" x14ac:dyDescent="0.3">
      <c r="B9" s="82">
        <v>4</v>
      </c>
      <c r="C9" s="78" t="s">
        <v>85</v>
      </c>
      <c r="D9" s="90">
        <v>71</v>
      </c>
      <c r="E9" s="91">
        <v>24</v>
      </c>
    </row>
    <row r="10" spans="1:39" ht="18.75" x14ac:dyDescent="0.3">
      <c r="B10" s="82">
        <v>5</v>
      </c>
      <c r="C10" s="78" t="s">
        <v>86</v>
      </c>
      <c r="D10" s="90">
        <v>41</v>
      </c>
      <c r="E10" s="91">
        <v>19</v>
      </c>
    </row>
    <row r="11" spans="1:39" ht="18.75" x14ac:dyDescent="0.3">
      <c r="B11" s="82">
        <v>6</v>
      </c>
      <c r="C11" s="78" t="s">
        <v>87</v>
      </c>
      <c r="D11" s="90">
        <v>39</v>
      </c>
      <c r="E11" s="91">
        <v>15</v>
      </c>
    </row>
    <row r="12" spans="1:39" ht="18.75" x14ac:dyDescent="0.3">
      <c r="B12" s="82">
        <v>7</v>
      </c>
      <c r="C12" s="78" t="s">
        <v>88</v>
      </c>
      <c r="D12" s="90">
        <v>69</v>
      </c>
      <c r="E12" s="91">
        <v>26</v>
      </c>
    </row>
    <row r="13" spans="1:39" ht="18.75" x14ac:dyDescent="0.3">
      <c r="B13" s="82">
        <v>8</v>
      </c>
      <c r="C13" s="78" t="s">
        <v>89</v>
      </c>
      <c r="D13" s="90">
        <v>37</v>
      </c>
      <c r="E13" s="91">
        <v>6</v>
      </c>
    </row>
    <row r="14" spans="1:39" ht="18.75" x14ac:dyDescent="0.3">
      <c r="B14" s="82">
        <v>9</v>
      </c>
      <c r="C14" s="78" t="s">
        <v>90</v>
      </c>
      <c r="D14" s="90">
        <v>500</v>
      </c>
      <c r="E14" s="91">
        <v>196</v>
      </c>
    </row>
    <row r="15" spans="1:39" ht="18.75" x14ac:dyDescent="0.3">
      <c r="B15" s="82">
        <v>10</v>
      </c>
      <c r="C15" s="78" t="s">
        <v>91</v>
      </c>
      <c r="D15" s="90">
        <v>355</v>
      </c>
      <c r="E15" s="91">
        <v>147</v>
      </c>
    </row>
    <row r="16" spans="1:39" ht="18.75" x14ac:dyDescent="0.3">
      <c r="B16" s="82">
        <v>11</v>
      </c>
      <c r="C16" s="78" t="s">
        <v>92</v>
      </c>
      <c r="D16" s="90">
        <v>344</v>
      </c>
      <c r="E16" s="91">
        <v>136</v>
      </c>
    </row>
    <row r="17" spans="1:5" ht="18.75" x14ac:dyDescent="0.3">
      <c r="B17" s="82">
        <v>12</v>
      </c>
      <c r="C17" s="78" t="s">
        <v>93</v>
      </c>
      <c r="D17" s="90">
        <v>118</v>
      </c>
      <c r="E17" s="91">
        <v>35</v>
      </c>
    </row>
    <row r="18" spans="1:5" ht="18.75" x14ac:dyDescent="0.3">
      <c r="B18" s="82">
        <v>13</v>
      </c>
      <c r="C18" s="78" t="s">
        <v>94</v>
      </c>
      <c r="D18" s="90">
        <v>109</v>
      </c>
      <c r="E18" s="91">
        <v>17</v>
      </c>
    </row>
    <row r="19" spans="1:5" ht="18.75" x14ac:dyDescent="0.3">
      <c r="B19" s="82">
        <v>14</v>
      </c>
      <c r="C19" s="78" t="s">
        <v>79</v>
      </c>
      <c r="D19" s="90">
        <v>1030</v>
      </c>
      <c r="E19" s="91">
        <v>372</v>
      </c>
    </row>
    <row r="20" spans="1:5" ht="18.75" x14ac:dyDescent="0.3">
      <c r="B20" s="82">
        <v>15</v>
      </c>
      <c r="C20" s="78" t="s">
        <v>80</v>
      </c>
      <c r="D20" s="90">
        <v>418</v>
      </c>
      <c r="E20" s="91">
        <v>168</v>
      </c>
    </row>
    <row r="21" spans="1:5" ht="18.75" x14ac:dyDescent="0.3">
      <c r="B21" s="82">
        <v>16</v>
      </c>
      <c r="C21" s="78" t="s">
        <v>95</v>
      </c>
      <c r="D21" s="90">
        <v>1569</v>
      </c>
      <c r="E21" s="91">
        <v>527</v>
      </c>
    </row>
    <row r="22" spans="1:5" ht="18.75" x14ac:dyDescent="0.3">
      <c r="B22" s="82">
        <v>17</v>
      </c>
      <c r="C22" s="78" t="s">
        <v>96</v>
      </c>
      <c r="D22" s="90">
        <v>603</v>
      </c>
      <c r="E22" s="91">
        <v>234</v>
      </c>
    </row>
    <row r="23" spans="1:5" ht="18.75" x14ac:dyDescent="0.3">
      <c r="B23" s="82">
        <v>18</v>
      </c>
      <c r="C23" s="78" t="s">
        <v>97</v>
      </c>
      <c r="D23" s="90">
        <v>1056</v>
      </c>
      <c r="E23" s="91">
        <v>334</v>
      </c>
    </row>
    <row r="24" spans="1:5" ht="18.75" x14ac:dyDescent="0.3">
      <c r="B24" s="82">
        <v>19</v>
      </c>
      <c r="C24" s="78" t="s">
        <v>98</v>
      </c>
      <c r="D24" s="90">
        <v>2</v>
      </c>
      <c r="E24" s="91">
        <v>1</v>
      </c>
    </row>
    <row r="25" spans="1:5" ht="18.75" x14ac:dyDescent="0.3">
      <c r="B25" s="82">
        <v>20</v>
      </c>
      <c r="C25" s="78" t="s">
        <v>99</v>
      </c>
      <c r="D25" s="90">
        <v>4</v>
      </c>
      <c r="E25" s="91">
        <v>3</v>
      </c>
    </row>
    <row r="26" spans="1:5" ht="18.75" x14ac:dyDescent="0.3">
      <c r="B26" s="82">
        <v>21</v>
      </c>
      <c r="C26" s="78" t="s">
        <v>100</v>
      </c>
      <c r="D26" s="90">
        <v>2</v>
      </c>
      <c r="E26" s="91">
        <v>1</v>
      </c>
    </row>
    <row r="27" spans="1:5" ht="18.75" x14ac:dyDescent="0.3">
      <c r="B27" s="82">
        <v>22</v>
      </c>
      <c r="C27" s="78" t="s">
        <v>108</v>
      </c>
      <c r="D27" s="90">
        <v>124</v>
      </c>
      <c r="E27" s="91">
        <v>58</v>
      </c>
    </row>
    <row r="28" spans="1:5" ht="18.75" x14ac:dyDescent="0.3">
      <c r="B28" s="82"/>
      <c r="C28" s="78"/>
      <c r="D28" s="86"/>
      <c r="E28" s="87"/>
    </row>
    <row r="29" spans="1:5" ht="19.5" thickBot="1" x14ac:dyDescent="0.35">
      <c r="B29" s="84"/>
      <c r="C29" s="85"/>
      <c r="D29" s="88"/>
      <c r="E29" s="89"/>
    </row>
    <row r="30" spans="1:5" ht="19.5" thickBot="1" x14ac:dyDescent="0.35">
      <c r="D30" s="83">
        <f>SUM(D6:D27)</f>
        <v>6750</v>
      </c>
      <c r="E30" s="83">
        <f>SUM(E6:E27)</f>
        <v>2357</v>
      </c>
    </row>
    <row r="32" spans="1:5" ht="47.25" customHeight="1" x14ac:dyDescent="0.25">
      <c r="A32" s="100" t="s">
        <v>109</v>
      </c>
      <c r="B32" s="100"/>
      <c r="C32" s="100"/>
      <c r="D32" s="100"/>
      <c r="E32" s="100"/>
    </row>
  </sheetData>
  <mergeCells count="2">
    <mergeCell ref="A3:F4"/>
    <mergeCell ref="A32:E32"/>
  </mergeCells>
  <pageMargins left="0.7" right="0.7" top="0.75" bottom="0.75" header="0.51180555555555496" footer="0.51180555555555496"/>
  <pageSetup paperSize="9" scale="89" firstPageNumber="0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cp:revision>0</cp:revision>
  <cp:lastPrinted>2020-07-17T09:00:27Z</cp:lastPrinted>
  <dcterms:created xsi:type="dcterms:W3CDTF">2016-11-22T12:48:46Z</dcterms:created>
  <dcterms:modified xsi:type="dcterms:W3CDTF">2020-07-17T09:04:22Z</dcterms:modified>
</cp:coreProperties>
</file>