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tabRatio="500" activeTab="0"/>
  </bookViews>
  <sheets>
    <sheet name="9-11 класс Девушки" sheetId="1" r:id="rId1"/>
    <sheet name="9-11 класс Юноши" sheetId="2" r:id="rId2"/>
  </sheets>
  <definedNames/>
  <calcPr fullCalcOnLoad="1"/>
</workbook>
</file>

<file path=xl/sharedStrings.xml><?xml version="1.0" encoding="utf-8"?>
<sst xmlns="http://schemas.openxmlformats.org/spreadsheetml/2006/main" count="268" uniqueCount="152">
  <si>
    <t>№</t>
  </si>
  <si>
    <t>Фамилия</t>
  </si>
  <si>
    <t>Сокращ название ОО</t>
  </si>
  <si>
    <t>ФИО учителя, наставника</t>
  </si>
  <si>
    <t>МОУ лицей №1</t>
  </si>
  <si>
    <t>Статус (победитель/призёр)</t>
  </si>
  <si>
    <t>Сидоров Е.Б.</t>
  </si>
  <si>
    <t>Савельичев В.Н.</t>
  </si>
  <si>
    <t>Красавин А.Н.</t>
  </si>
  <si>
    <t>МОУ СШ №6</t>
  </si>
  <si>
    <t>МОУ СШ №7</t>
  </si>
  <si>
    <t>МОУ Константиновская СШ</t>
  </si>
  <si>
    <t>МОУ Фоминская СШ</t>
  </si>
  <si>
    <t>МОУ СШ №3</t>
  </si>
  <si>
    <t>Протокол жюри муниципального этапа всероссийской олимпиады школьников по  физической культуре</t>
  </si>
  <si>
    <t>Шифр</t>
  </si>
  <si>
    <t>Класс</t>
  </si>
  <si>
    <t>Оценка</t>
  </si>
  <si>
    <t>Балл</t>
  </si>
  <si>
    <t>Спорт игры</t>
  </si>
  <si>
    <t xml:space="preserve">Теоретико-методический тур </t>
  </si>
  <si>
    <t xml:space="preserve">Акробатика </t>
  </si>
  <si>
    <t xml:space="preserve">Прикладкая фк </t>
  </si>
  <si>
    <t xml:space="preserve">Результат </t>
  </si>
  <si>
    <t xml:space="preserve">Результат  </t>
  </si>
  <si>
    <t>Победитель</t>
  </si>
  <si>
    <t>Призер</t>
  </si>
  <si>
    <t xml:space="preserve">       9-11 класс                                     02.12.2022г.</t>
  </si>
  <si>
    <t>ФК97</t>
  </si>
  <si>
    <t>ФК916</t>
  </si>
  <si>
    <t>ФК1111</t>
  </si>
  <si>
    <t>МОУСШ №4 «ЦО»</t>
  </si>
  <si>
    <t>ФК921</t>
  </si>
  <si>
    <t>ФК910</t>
  </si>
  <si>
    <t>МОУ СШ №4 «ЦО»</t>
  </si>
  <si>
    <t>ФК108</t>
  </si>
  <si>
    <t xml:space="preserve">МОУ Левобережная школа </t>
  </si>
  <si>
    <t>ФК1013</t>
  </si>
  <si>
    <t>ФК107</t>
  </si>
  <si>
    <t>ФК93</t>
  </si>
  <si>
    <t>МОУ СШ№3</t>
  </si>
  <si>
    <t>ФК1115</t>
  </si>
  <si>
    <t>ФК118</t>
  </si>
  <si>
    <t>ФК914</t>
  </si>
  <si>
    <t>ФК105</t>
  </si>
  <si>
    <t>ФК106</t>
  </si>
  <si>
    <t>ФК917</t>
  </si>
  <si>
    <t>ФК912</t>
  </si>
  <si>
    <t xml:space="preserve">МОУ СШ №3 </t>
  </si>
  <si>
    <t>ФК922</t>
  </si>
  <si>
    <t>ФК115</t>
  </si>
  <si>
    <t>ФК117</t>
  </si>
  <si>
    <t>ФК918</t>
  </si>
  <si>
    <t>ФК911</t>
  </si>
  <si>
    <t>ФК119</t>
  </si>
  <si>
    <t>ФК91</t>
  </si>
  <si>
    <t>ФК1114</t>
  </si>
  <si>
    <t>ФК99</t>
  </si>
  <si>
    <t>ФК92</t>
  </si>
  <si>
    <t>Фоминская СШ</t>
  </si>
  <si>
    <t>ФК114</t>
  </si>
  <si>
    <t>ФК95</t>
  </si>
  <si>
    <t>ФК109</t>
  </si>
  <si>
    <t>ФК924</t>
  </si>
  <si>
    <t>ФК94</t>
  </si>
  <si>
    <t>МОУ Столбищенская ОШ</t>
  </si>
  <si>
    <t>ФК98</t>
  </si>
  <si>
    <t>ФК919</t>
  </si>
  <si>
    <t>ФК1110</t>
  </si>
  <si>
    <t>ФК923</t>
  </si>
  <si>
    <t>ФК101</t>
  </si>
  <si>
    <t>ФК915</t>
  </si>
  <si>
    <t>ФК113</t>
  </si>
  <si>
    <t>ФК111</t>
  </si>
  <si>
    <t>ФК116</t>
  </si>
  <si>
    <t>ФК1113</t>
  </si>
  <si>
    <t>ФК1011</t>
  </si>
  <si>
    <t>ФК102</t>
  </si>
  <si>
    <t>ФК1010</t>
  </si>
  <si>
    <t>ФК104</t>
  </si>
  <si>
    <t>ФК103</t>
  </si>
  <si>
    <t>ФК96</t>
  </si>
  <si>
    <t>ФК112</t>
  </si>
  <si>
    <t>ФК1112</t>
  </si>
  <si>
    <t>ФК920</t>
  </si>
  <si>
    <t>ФК1012</t>
  </si>
  <si>
    <t>ФК913</t>
  </si>
  <si>
    <t>Соболева Л.Е.</t>
  </si>
  <si>
    <t>Яковлев С.В.</t>
  </si>
  <si>
    <t>Карельский Р.А.</t>
  </si>
  <si>
    <t>Диков К.Д.</t>
  </si>
  <si>
    <t>Сердцев А.С.</t>
  </si>
  <si>
    <t>Новикова Л.В.</t>
  </si>
  <si>
    <t>Кинарейкина Н.В.</t>
  </si>
  <si>
    <t>Стрельников С.В.</t>
  </si>
  <si>
    <t>Зуев Д.А.</t>
  </si>
  <si>
    <t>Киршин В.В.</t>
  </si>
  <si>
    <t>Смирнова Ю.А.</t>
  </si>
  <si>
    <t>Красноперов Е.А.</t>
  </si>
  <si>
    <t xml:space="preserve">Председатель жюри                                         Соболева Л.Е. </t>
  </si>
  <si>
    <t>Шувалова У.М.</t>
  </si>
  <si>
    <t>Хлесткова В.В.</t>
  </si>
  <si>
    <t>Сазанова П.И.</t>
  </si>
  <si>
    <t>Глебова Д.А.</t>
  </si>
  <si>
    <t>Ельчанинова Е.А.</t>
  </si>
  <si>
    <t>Зеленина М.М.</t>
  </si>
  <si>
    <t>Варницина Д.И.</t>
  </si>
  <si>
    <t>Фролова Д.А.</t>
  </si>
  <si>
    <t>Батина А.Е.</t>
  </si>
  <si>
    <t>Масленникова А.Ф.</t>
  </si>
  <si>
    <t>Виноградова П.П.</t>
  </si>
  <si>
    <t>Киселёва А.И.</t>
  </si>
  <si>
    <t>Горюнова К.В.</t>
  </si>
  <si>
    <t>Морозова В.Ф.</t>
  </si>
  <si>
    <t>Смирнова В.С.</t>
  </si>
  <si>
    <t>Бахтина А.В.</t>
  </si>
  <si>
    <t>Наумова Р.С.</t>
  </si>
  <si>
    <t>Политикова У.А.</t>
  </si>
  <si>
    <t>Волкова А.Д.</t>
  </si>
  <si>
    <t>Колтунова А.М.</t>
  </si>
  <si>
    <t>Махова Е.А.</t>
  </si>
  <si>
    <t>Голубкова А.Р.</t>
  </si>
  <si>
    <t>Козенко Д.Д.</t>
  </si>
  <si>
    <t>Боброва К.Д.</t>
  </si>
  <si>
    <t>Смирнов М.А.</t>
  </si>
  <si>
    <t>Орлов Я.А.</t>
  </si>
  <si>
    <t>Бутрюмов А.А</t>
  </si>
  <si>
    <t>Шульгин С.В.</t>
  </si>
  <si>
    <t>Уваров А.В.</t>
  </si>
  <si>
    <t>Шилов Е.А.</t>
  </si>
  <si>
    <t>Иванов А.Д.</t>
  </si>
  <si>
    <t>Артамонов В.С.</t>
  </si>
  <si>
    <t>Паремузян М.А.</t>
  </si>
  <si>
    <t>Хоанг А.Т.</t>
  </si>
  <si>
    <t>Дегтярёв М.М.</t>
  </si>
  <si>
    <t>Боченков Д.В.</t>
  </si>
  <si>
    <t>Камкин Д.И.</t>
  </si>
  <si>
    <t>Молчанов А.С.</t>
  </si>
  <si>
    <t>Данилов А.Е.</t>
  </si>
  <si>
    <t>Петров А.В.</t>
  </si>
  <si>
    <t>Грузков Р.Е.</t>
  </si>
  <si>
    <t>Пантелеев И.М.</t>
  </si>
  <si>
    <t>Митрофанов М.Я.</t>
  </si>
  <si>
    <t>Шамоян П.А.</t>
  </si>
  <si>
    <t>Терехов Г.А.</t>
  </si>
  <si>
    <t>Солнцев Л.А.</t>
  </si>
  <si>
    <t>Уткин И.А.</t>
  </si>
  <si>
    <t>Масленников Е.А.</t>
  </si>
  <si>
    <t>Шохин Д.А.</t>
  </si>
  <si>
    <t>Фёдоров М.А.</t>
  </si>
  <si>
    <t xml:space="preserve">Чурочкин А.А. </t>
  </si>
  <si>
    <t>Хлесткова Вал.В.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</si>
</sst>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&quot;р.&quot;_-;\-* #,##0.00&quot;р.&quot;_-;_-* \-??&quot;р.&quot;_-;_-@_-"/>
    <numFmt numFmtId="179" formatCode="0.0"/>
    <numFmt numFmtId="180" formatCode="0.00;[Red]0.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4" borderId="0" applyNumberFormat="0" applyBorder="0" applyAlignment="0" applyProtection="0"/>
    <xf numFmtId="0" fontId="2" fillId="5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" fillId="9" borderId="0" applyNumberFormat="0" applyBorder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9" borderId="0" applyNumberFormat="0" applyBorder="0" applyAlignment="0" applyProtection="0"/>
    <xf numFmtId="0" fontId="24" fillId="21" borderId="0" applyNumberFormat="0" applyBorder="0" applyAlignment="0" applyProtection="0"/>
    <xf numFmtId="0" fontId="2" fillId="15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3" fillId="34" borderId="0" applyNumberFormat="0" applyBorder="0" applyAlignment="0" applyProtection="0"/>
    <xf numFmtId="0" fontId="25" fillId="35" borderId="0" applyNumberFormat="0" applyBorder="0" applyAlignment="0" applyProtection="0"/>
    <xf numFmtId="0" fontId="3" fillId="36" borderId="0" applyNumberFormat="0" applyBorder="0" applyAlignment="0" applyProtection="0"/>
    <xf numFmtId="0" fontId="25" fillId="37" borderId="0" applyNumberFormat="0" applyBorder="0" applyAlignment="0" applyProtection="0"/>
    <xf numFmtId="0" fontId="3" fillId="38" borderId="0" applyNumberFormat="0" applyBorder="0" applyAlignment="0" applyProtection="0"/>
    <xf numFmtId="0" fontId="25" fillId="39" borderId="0" applyNumberFormat="0" applyBorder="0" applyAlignment="0" applyProtection="0"/>
    <xf numFmtId="0" fontId="3" fillId="28" borderId="0" applyNumberFormat="0" applyBorder="0" applyAlignment="0" applyProtection="0"/>
    <xf numFmtId="0" fontId="25" fillId="40" borderId="0" applyNumberFormat="0" applyBorder="0" applyAlignment="0" applyProtection="0"/>
    <xf numFmtId="0" fontId="3" fillId="30" borderId="0" applyNumberFormat="0" applyBorder="0" applyAlignment="0" applyProtection="0"/>
    <xf numFmtId="0" fontId="25" fillId="41" borderId="0" applyNumberFormat="0" applyBorder="0" applyAlignment="0" applyProtection="0"/>
    <xf numFmtId="0" fontId="3" fillId="42" borderId="0" applyNumberFormat="0" applyBorder="0" applyAlignment="0" applyProtection="0"/>
    <xf numFmtId="0" fontId="26" fillId="43" borderId="1" applyNumberFormat="0" applyAlignment="0" applyProtection="0"/>
    <xf numFmtId="0" fontId="4" fillId="13" borderId="2" applyNumberFormat="0" applyAlignment="0" applyProtection="0"/>
    <xf numFmtId="0" fontId="27" fillId="44" borderId="3" applyNumberFormat="0" applyAlignment="0" applyProtection="0"/>
    <xf numFmtId="0" fontId="5" fillId="45" borderId="4" applyNumberFormat="0" applyAlignment="0" applyProtection="0"/>
    <xf numFmtId="0" fontId="28" fillId="44" borderId="1" applyNumberFormat="0" applyAlignment="0" applyProtection="0"/>
    <xf numFmtId="0" fontId="6" fillId="45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8" fontId="1" fillId="0" borderId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33" fillId="46" borderId="13" applyNumberFormat="0" applyAlignment="0" applyProtection="0"/>
    <xf numFmtId="0" fontId="11" fillId="47" borderId="1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13" fillId="49" borderId="0" applyNumberFormat="0" applyBorder="0" applyAlignment="0" applyProtection="0"/>
    <xf numFmtId="0" fontId="36" fillId="50" borderId="0" applyNumberFormat="0" applyBorder="0" applyAlignment="0" applyProtection="0"/>
    <xf numFmtId="0" fontId="1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0" fillId="52" borderId="16" applyNumberFormat="0" applyAlignment="0" applyProtection="0"/>
    <xf numFmtId="9" fontId="1" fillId="0" borderId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53" borderId="0" applyNumberFormat="0" applyBorder="0" applyAlignment="0" applyProtection="0"/>
    <xf numFmtId="0" fontId="18" fillId="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0" fillId="54" borderId="19" xfId="0" applyFont="1" applyFill="1" applyBorder="1" applyAlignment="1">
      <alignment wrapText="1"/>
    </xf>
    <xf numFmtId="0" fontId="20" fillId="54" borderId="19" xfId="0" applyFont="1" applyFill="1" applyBorder="1" applyAlignment="1">
      <alignment horizontal="center" wrapText="1"/>
    </xf>
    <xf numFmtId="0" fontId="20" fillId="55" borderId="19" xfId="0" applyFont="1" applyFill="1" applyBorder="1" applyAlignment="1">
      <alignment wrapText="1"/>
    </xf>
    <xf numFmtId="0" fontId="20" fillId="55" borderId="19" xfId="0" applyFont="1" applyFill="1" applyBorder="1" applyAlignment="1">
      <alignment horizontal="center" wrapText="1"/>
    </xf>
    <xf numFmtId="0" fontId="20" fillId="54" borderId="19" xfId="0" applyFont="1" applyFill="1" applyBorder="1" applyAlignment="1">
      <alignment horizontal="center" wrapText="1"/>
    </xf>
    <xf numFmtId="0" fontId="20" fillId="56" borderId="19" xfId="0" applyFont="1" applyFill="1" applyBorder="1" applyAlignment="1">
      <alignment horizontal="center" wrapText="1"/>
    </xf>
    <xf numFmtId="0" fontId="20" fillId="54" borderId="20" xfId="0" applyFont="1" applyFill="1" applyBorder="1" applyAlignment="1">
      <alignment wrapText="1"/>
    </xf>
    <xf numFmtId="0" fontId="20" fillId="54" borderId="20" xfId="0" applyFont="1" applyFill="1" applyBorder="1" applyAlignment="1">
      <alignment horizontal="center" wrapText="1"/>
    </xf>
    <xf numFmtId="0" fontId="20" fillId="54" borderId="20" xfId="0" applyFont="1" applyFill="1" applyBorder="1" applyAlignment="1">
      <alignment wrapText="1"/>
    </xf>
    <xf numFmtId="0" fontId="20" fillId="54" borderId="20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center" vertical="center"/>
    </xf>
    <xf numFmtId="0" fontId="20" fillId="54" borderId="19" xfId="0" applyFont="1" applyFill="1" applyBorder="1" applyAlignment="1">
      <alignment wrapText="1"/>
    </xf>
    <xf numFmtId="0" fontId="22" fillId="0" borderId="19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horizontal="left" wrapText="1"/>
    </xf>
    <xf numFmtId="0" fontId="20" fillId="54" borderId="21" xfId="0" applyFont="1" applyFill="1" applyBorder="1" applyAlignment="1">
      <alignment horizontal="center" wrapText="1"/>
    </xf>
    <xf numFmtId="0" fontId="20" fillId="55" borderId="20" xfId="0" applyFont="1" applyFill="1" applyBorder="1" applyAlignment="1">
      <alignment wrapText="1"/>
    </xf>
    <xf numFmtId="0" fontId="20" fillId="55" borderId="20" xfId="0" applyFont="1" applyFill="1" applyBorder="1" applyAlignment="1">
      <alignment horizontal="center" wrapText="1"/>
    </xf>
    <xf numFmtId="0" fontId="21" fillId="54" borderId="20" xfId="0" applyFont="1" applyFill="1" applyBorder="1" applyAlignment="1">
      <alignment horizontal="left" wrapText="1"/>
    </xf>
    <xf numFmtId="0" fontId="21" fillId="54" borderId="20" xfId="0" applyFont="1" applyFill="1" applyBorder="1" applyAlignment="1">
      <alignment horizontal="center" wrapText="1"/>
    </xf>
    <xf numFmtId="0" fontId="20" fillId="56" borderId="20" xfId="0" applyFont="1" applyFill="1" applyBorder="1" applyAlignment="1">
      <alignment wrapText="1"/>
    </xf>
    <xf numFmtId="0" fontId="20" fillId="56" borderId="20" xfId="0" applyFont="1" applyFill="1" applyBorder="1" applyAlignment="1">
      <alignment horizontal="center" wrapText="1"/>
    </xf>
    <xf numFmtId="0" fontId="20" fillId="54" borderId="20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wrapText="1"/>
    </xf>
    <xf numFmtId="0" fontId="20" fillId="55" borderId="20" xfId="0" applyFont="1" applyFill="1" applyBorder="1" applyAlignment="1">
      <alignment/>
    </xf>
    <xf numFmtId="0" fontId="20" fillId="54" borderId="21" xfId="0" applyFont="1" applyFill="1" applyBorder="1" applyAlignment="1">
      <alignment horizontal="left" wrapText="1"/>
    </xf>
    <xf numFmtId="0" fontId="21" fillId="54" borderId="19" xfId="0" applyFont="1" applyFill="1" applyBorder="1" applyAlignment="1">
      <alignment horizontal="left" wrapText="1"/>
    </xf>
    <xf numFmtId="0" fontId="21" fillId="54" borderId="19" xfId="0" applyFont="1" applyFill="1" applyBorder="1" applyAlignment="1">
      <alignment horizontal="left" wrapText="1"/>
    </xf>
    <xf numFmtId="0" fontId="21" fillId="54" borderId="19" xfId="0" applyFont="1" applyFill="1" applyBorder="1" applyAlignment="1">
      <alignment horizontal="center" wrapText="1"/>
    </xf>
    <xf numFmtId="0" fontId="21" fillId="54" borderId="19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2" fontId="20" fillId="54" borderId="19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/>
    </xf>
    <xf numFmtId="0" fontId="23" fillId="0" borderId="19" xfId="0" applyFont="1" applyBorder="1" applyAlignment="1">
      <alignment horizontal="center" wrapText="1"/>
    </xf>
    <xf numFmtId="2" fontId="23" fillId="0" borderId="19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left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wrapText="1"/>
    </xf>
    <xf numFmtId="2" fontId="23" fillId="0" borderId="20" xfId="0" applyNumberFormat="1" applyFont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0" fontId="23" fillId="0" borderId="20" xfId="0" applyFont="1" applyFill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23" fillId="0" borderId="19" xfId="0" applyFont="1" applyFill="1" applyBorder="1" applyAlignment="1">
      <alignment horizontal="left" wrapText="1"/>
    </xf>
    <xf numFmtId="0" fontId="23" fillId="0" borderId="19" xfId="0" applyFont="1" applyBorder="1" applyAlignment="1">
      <alignment wrapText="1"/>
    </xf>
    <xf numFmtId="0" fontId="23" fillId="0" borderId="19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19" xfId="0" applyFont="1" applyFill="1" applyBorder="1" applyAlignment="1">
      <alignment wrapText="1"/>
    </xf>
    <xf numFmtId="0" fontId="23" fillId="0" borderId="19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left" wrapText="1"/>
    </xf>
    <xf numFmtId="0" fontId="23" fillId="0" borderId="19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wrapText="1"/>
    </xf>
    <xf numFmtId="0" fontId="21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wrapText="1"/>
    </xf>
    <xf numFmtId="2" fontId="21" fillId="0" borderId="20" xfId="0" applyNumberFormat="1" applyFont="1" applyBorder="1" applyAlignment="1">
      <alignment horizontal="center" wrapText="1"/>
    </xf>
    <xf numFmtId="0" fontId="21" fillId="0" borderId="20" xfId="0" applyFont="1" applyBorder="1" applyAlignment="1">
      <alignment horizontal="left" wrapText="1"/>
    </xf>
    <xf numFmtId="0" fontId="20" fillId="0" borderId="19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21" fillId="0" borderId="19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/>
    </xf>
    <xf numFmtId="0" fontId="21" fillId="0" borderId="19" xfId="0" applyFont="1" applyBorder="1" applyAlignment="1">
      <alignment wrapText="1"/>
    </xf>
    <xf numFmtId="0" fontId="21" fillId="0" borderId="1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1" fillId="0" borderId="20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21" fillId="0" borderId="19" xfId="0" applyFont="1" applyFill="1" applyBorder="1" applyAlignment="1">
      <alignment wrapText="1"/>
    </xf>
    <xf numFmtId="0" fontId="20" fillId="0" borderId="20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/>
    </xf>
    <xf numFmtId="2" fontId="21" fillId="0" borderId="19" xfId="0" applyNumberFormat="1" applyFont="1" applyBorder="1" applyAlignment="1">
      <alignment horizontal="left" wrapText="1"/>
    </xf>
    <xf numFmtId="0" fontId="21" fillId="0" borderId="23" xfId="0" applyFont="1" applyFill="1" applyBorder="1" applyAlignment="1">
      <alignment horizontal="center" vertical="center"/>
    </xf>
    <xf numFmtId="2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3" xfId="72"/>
    <cellStyle name="Денежный 4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tabSelected="1" zoomScale="130" zoomScaleNormal="130" zoomScalePageLayoutView="0" workbookViewId="0" topLeftCell="A1">
      <selection activeCell="C8" sqref="C8"/>
    </sheetView>
  </sheetViews>
  <sheetFormatPr defaultColWidth="9.00390625" defaultRowHeight="12.75"/>
  <cols>
    <col min="1" max="1" width="4.25390625" style="58" customWidth="1"/>
    <col min="2" max="2" width="8.625" style="58" customWidth="1"/>
    <col min="3" max="3" width="23.25390625" style="58" customWidth="1"/>
    <col min="4" max="4" width="28.75390625" style="58" customWidth="1"/>
    <col min="5" max="5" width="5.00390625" style="58" customWidth="1"/>
    <col min="6" max="6" width="6.00390625" style="58" customWidth="1"/>
    <col min="7" max="7" width="6.875" style="58" customWidth="1"/>
    <col min="8" max="8" width="6.125" style="58" customWidth="1"/>
    <col min="9" max="13" width="7.125" style="58" customWidth="1"/>
    <col min="14" max="14" width="6.375" style="58" customWidth="1"/>
    <col min="15" max="15" width="12.00390625" style="58" customWidth="1"/>
    <col min="16" max="16" width="17.125" style="58" customWidth="1"/>
    <col min="17" max="17" width="3.875" style="58" customWidth="1"/>
    <col min="18" max="18" width="4.125" style="58" customWidth="1"/>
    <col min="19" max="19" width="6.25390625" style="58" customWidth="1"/>
    <col min="20" max="20" width="10.75390625" style="58" customWidth="1"/>
    <col min="21" max="21" width="9.375" style="58" customWidth="1"/>
    <col min="22" max="71" width="2.75390625" style="58" customWidth="1"/>
    <col min="72" max="16384" width="9.125" style="58" customWidth="1"/>
  </cols>
  <sheetData>
    <row r="1" spans="3:30" ht="15"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3:30" ht="15">
      <c r="C2" s="98" t="s">
        <v>14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3:30" ht="15">
      <c r="C3" s="99" t="s">
        <v>27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8:30" ht="15"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ht="54.75" customHeight="1">
      <c r="A5" s="103" t="s">
        <v>0</v>
      </c>
      <c r="B5" s="103" t="s">
        <v>15</v>
      </c>
      <c r="C5" s="103" t="s">
        <v>1</v>
      </c>
      <c r="D5" s="103" t="s">
        <v>2</v>
      </c>
      <c r="E5" s="60" t="s">
        <v>16</v>
      </c>
      <c r="F5" s="101" t="s">
        <v>20</v>
      </c>
      <c r="G5" s="102"/>
      <c r="H5" s="101" t="s">
        <v>21</v>
      </c>
      <c r="I5" s="102"/>
      <c r="J5" s="101" t="s">
        <v>19</v>
      </c>
      <c r="K5" s="102"/>
      <c r="L5" s="101" t="s">
        <v>22</v>
      </c>
      <c r="M5" s="102"/>
      <c r="N5" s="103" t="s">
        <v>24</v>
      </c>
      <c r="O5" s="103" t="s">
        <v>5</v>
      </c>
      <c r="P5" s="103" t="s">
        <v>3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1:30" ht="37.5" customHeight="1">
      <c r="A6" s="104"/>
      <c r="B6" s="104"/>
      <c r="C6" s="104"/>
      <c r="D6" s="104"/>
      <c r="E6" s="60"/>
      <c r="F6" s="61" t="s">
        <v>17</v>
      </c>
      <c r="G6" s="60" t="s">
        <v>18</v>
      </c>
      <c r="H6" s="61" t="s">
        <v>17</v>
      </c>
      <c r="I6" s="60" t="s">
        <v>18</v>
      </c>
      <c r="J6" s="61" t="s">
        <v>17</v>
      </c>
      <c r="K6" s="60" t="s">
        <v>18</v>
      </c>
      <c r="L6" s="61" t="s">
        <v>17</v>
      </c>
      <c r="M6" s="60" t="s">
        <v>18</v>
      </c>
      <c r="N6" s="104"/>
      <c r="O6" s="104"/>
      <c r="P6" s="104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0" ht="15">
      <c r="A7" s="62">
        <v>1</v>
      </c>
      <c r="B7" s="63" t="s">
        <v>85</v>
      </c>
      <c r="C7" s="28" t="s">
        <v>100</v>
      </c>
      <c r="D7" s="28" t="s">
        <v>9</v>
      </c>
      <c r="E7" s="30">
        <v>10</v>
      </c>
      <c r="F7" s="30">
        <v>33</v>
      </c>
      <c r="G7" s="33">
        <f aca="true" t="shared" si="0" ref="G7:G31">(25*F7)/51</f>
        <v>16.176470588235293</v>
      </c>
      <c r="H7" s="64">
        <v>8.7</v>
      </c>
      <c r="I7" s="65">
        <f aca="true" t="shared" si="1" ref="I7:I31">(25*H7)/9</f>
        <v>24.166666666666664</v>
      </c>
      <c r="J7" s="65">
        <v>60.03</v>
      </c>
      <c r="K7" s="65">
        <f aca="true" t="shared" si="2" ref="K7:K22">(25*60.03)/J7</f>
        <v>25</v>
      </c>
      <c r="L7" s="65">
        <v>60.16</v>
      </c>
      <c r="M7" s="65">
        <f aca="true" t="shared" si="3" ref="M7:M31">(25*60.16)/L7</f>
        <v>25</v>
      </c>
      <c r="N7" s="66">
        <f aca="true" t="shared" si="4" ref="N7:N31">G7+I7+K7+M7</f>
        <v>90.34313725490196</v>
      </c>
      <c r="O7" s="64" t="s">
        <v>25</v>
      </c>
      <c r="P7" s="67" t="s">
        <v>90</v>
      </c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1:30" ht="15">
      <c r="A8" s="68">
        <v>2</v>
      </c>
      <c r="B8" s="63" t="s">
        <v>79</v>
      </c>
      <c r="C8" s="69" t="s">
        <v>151</v>
      </c>
      <c r="D8" s="70" t="s">
        <v>13</v>
      </c>
      <c r="E8" s="71">
        <v>10</v>
      </c>
      <c r="F8" s="72">
        <v>36</v>
      </c>
      <c r="G8" s="33">
        <f t="shared" si="0"/>
        <v>17.647058823529413</v>
      </c>
      <c r="H8" s="73">
        <v>8.9</v>
      </c>
      <c r="I8" s="65">
        <f t="shared" si="1"/>
        <v>24.72222222222222</v>
      </c>
      <c r="J8" s="74">
        <v>94.73</v>
      </c>
      <c r="K8" s="65">
        <f t="shared" si="2"/>
        <v>15.842394172912487</v>
      </c>
      <c r="L8" s="65">
        <v>68.2</v>
      </c>
      <c r="M8" s="65">
        <f t="shared" si="3"/>
        <v>22.052785923753664</v>
      </c>
      <c r="N8" s="66">
        <f t="shared" si="4"/>
        <v>80.26446114241779</v>
      </c>
      <c r="O8" s="73" t="s">
        <v>26</v>
      </c>
      <c r="P8" s="75" t="s">
        <v>87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1:30" ht="15">
      <c r="A9" s="68">
        <v>3</v>
      </c>
      <c r="B9" s="63" t="s">
        <v>69</v>
      </c>
      <c r="C9" s="69" t="s">
        <v>102</v>
      </c>
      <c r="D9" s="69" t="s">
        <v>9</v>
      </c>
      <c r="E9" s="76">
        <v>9</v>
      </c>
      <c r="F9" s="72">
        <v>32</v>
      </c>
      <c r="G9" s="33">
        <f t="shared" si="0"/>
        <v>15.686274509803921</v>
      </c>
      <c r="H9" s="77">
        <v>9</v>
      </c>
      <c r="I9" s="65">
        <f t="shared" si="1"/>
        <v>25</v>
      </c>
      <c r="J9" s="77">
        <v>80.42</v>
      </c>
      <c r="K9" s="65">
        <f t="shared" si="2"/>
        <v>18.661402636160158</v>
      </c>
      <c r="L9" s="73">
        <v>72.73</v>
      </c>
      <c r="M9" s="65">
        <f t="shared" si="3"/>
        <v>20.67922452908016</v>
      </c>
      <c r="N9" s="66">
        <f t="shared" si="4"/>
        <v>80.02690167504424</v>
      </c>
      <c r="O9" s="73" t="s">
        <v>26</v>
      </c>
      <c r="P9" s="75" t="s">
        <v>91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spans="1:30" ht="15">
      <c r="A10" s="62">
        <v>4</v>
      </c>
      <c r="B10" s="78" t="s">
        <v>41</v>
      </c>
      <c r="C10" s="24" t="s">
        <v>103</v>
      </c>
      <c r="D10" s="24" t="s">
        <v>36</v>
      </c>
      <c r="E10" s="10">
        <v>11</v>
      </c>
      <c r="F10" s="10">
        <v>34</v>
      </c>
      <c r="G10" s="33">
        <f t="shared" si="0"/>
        <v>16.666666666666668</v>
      </c>
      <c r="H10" s="64">
        <v>8.6</v>
      </c>
      <c r="I10" s="65">
        <f t="shared" si="1"/>
        <v>23.88888888888889</v>
      </c>
      <c r="J10" s="64">
        <v>90.32</v>
      </c>
      <c r="K10" s="65">
        <f t="shared" si="2"/>
        <v>16.615921169176264</v>
      </c>
      <c r="L10" s="73">
        <v>73.76</v>
      </c>
      <c r="M10" s="65">
        <f t="shared" si="3"/>
        <v>20.390455531453362</v>
      </c>
      <c r="N10" s="66">
        <f t="shared" si="4"/>
        <v>77.56193225618517</v>
      </c>
      <c r="O10" s="73" t="s">
        <v>26</v>
      </c>
      <c r="P10" s="79" t="s">
        <v>8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ht="15">
      <c r="A11" s="68">
        <v>5</v>
      </c>
      <c r="B11" s="78" t="s">
        <v>47</v>
      </c>
      <c r="C11" s="80" t="s">
        <v>104</v>
      </c>
      <c r="D11" s="80" t="s">
        <v>48</v>
      </c>
      <c r="E11" s="81">
        <v>9</v>
      </c>
      <c r="F11" s="82">
        <v>25</v>
      </c>
      <c r="G11" s="33">
        <f t="shared" si="0"/>
        <v>12.254901960784315</v>
      </c>
      <c r="H11" s="64">
        <v>8.7</v>
      </c>
      <c r="I11" s="65">
        <f t="shared" si="1"/>
        <v>24.166666666666664</v>
      </c>
      <c r="J11" s="64">
        <v>82.67</v>
      </c>
      <c r="K11" s="65">
        <f t="shared" si="2"/>
        <v>18.153501874924398</v>
      </c>
      <c r="L11" s="64">
        <v>73.22</v>
      </c>
      <c r="M11" s="65">
        <f t="shared" si="3"/>
        <v>20.540835837202952</v>
      </c>
      <c r="N11" s="66">
        <f t="shared" si="4"/>
        <v>75.11590633957833</v>
      </c>
      <c r="O11" s="64" t="s">
        <v>26</v>
      </c>
      <c r="P11" s="83" t="s">
        <v>92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1:30" ht="15">
      <c r="A12" s="68">
        <v>6</v>
      </c>
      <c r="B12" s="78" t="s">
        <v>49</v>
      </c>
      <c r="C12" s="69" t="s">
        <v>105</v>
      </c>
      <c r="D12" s="69" t="s">
        <v>48</v>
      </c>
      <c r="E12" s="76">
        <v>9</v>
      </c>
      <c r="F12" s="72">
        <v>30</v>
      </c>
      <c r="G12" s="33">
        <f t="shared" si="0"/>
        <v>14.705882352941176</v>
      </c>
      <c r="H12" s="73">
        <v>8.9</v>
      </c>
      <c r="I12" s="65">
        <f t="shared" si="1"/>
        <v>24.72222222222222</v>
      </c>
      <c r="J12" s="73">
        <v>82.03</v>
      </c>
      <c r="K12" s="65">
        <f t="shared" si="2"/>
        <v>18.295135925880775</v>
      </c>
      <c r="L12" s="64">
        <v>90.76</v>
      </c>
      <c r="M12" s="65">
        <f t="shared" si="3"/>
        <v>16.57117672983693</v>
      </c>
      <c r="N12" s="66">
        <f t="shared" si="4"/>
        <v>74.29441723088111</v>
      </c>
      <c r="O12" s="73" t="s">
        <v>26</v>
      </c>
      <c r="P12" s="75" t="s">
        <v>92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16" ht="15">
      <c r="A13" s="68">
        <v>7</v>
      </c>
      <c r="B13" s="78" t="s">
        <v>37</v>
      </c>
      <c r="C13" s="29" t="s">
        <v>106</v>
      </c>
      <c r="D13" s="29" t="s">
        <v>31</v>
      </c>
      <c r="E13" s="31">
        <v>10</v>
      </c>
      <c r="F13" s="31">
        <v>31</v>
      </c>
      <c r="G13" s="33">
        <f t="shared" si="0"/>
        <v>15.196078431372548</v>
      </c>
      <c r="H13" s="84">
        <v>8.7</v>
      </c>
      <c r="I13" s="65">
        <f t="shared" si="1"/>
        <v>24.166666666666664</v>
      </c>
      <c r="J13" s="84">
        <v>97.8</v>
      </c>
      <c r="K13" s="65">
        <f t="shared" si="2"/>
        <v>15.345092024539877</v>
      </c>
      <c r="L13" s="64">
        <v>79.53</v>
      </c>
      <c r="M13" s="65">
        <f t="shared" si="3"/>
        <v>18.911102728530114</v>
      </c>
      <c r="N13" s="66">
        <f t="shared" si="4"/>
        <v>73.6189398511092</v>
      </c>
      <c r="O13" s="64"/>
      <c r="P13" s="83" t="s">
        <v>88</v>
      </c>
    </row>
    <row r="14" spans="1:16" ht="15">
      <c r="A14" s="68">
        <v>8</v>
      </c>
      <c r="B14" s="63" t="s">
        <v>77</v>
      </c>
      <c r="C14" s="69" t="s">
        <v>107</v>
      </c>
      <c r="D14" s="70" t="s">
        <v>13</v>
      </c>
      <c r="E14" s="71">
        <v>10</v>
      </c>
      <c r="F14" s="72">
        <v>36</v>
      </c>
      <c r="G14" s="33">
        <f t="shared" si="0"/>
        <v>17.647058823529413</v>
      </c>
      <c r="H14" s="73">
        <v>7.3</v>
      </c>
      <c r="I14" s="65">
        <f t="shared" si="1"/>
        <v>20.27777777777778</v>
      </c>
      <c r="J14" s="73">
        <v>100.2</v>
      </c>
      <c r="K14" s="65">
        <f t="shared" si="2"/>
        <v>14.97754491017964</v>
      </c>
      <c r="L14" s="73">
        <v>82.01</v>
      </c>
      <c r="M14" s="65">
        <f t="shared" si="3"/>
        <v>18.339226923545908</v>
      </c>
      <c r="N14" s="66">
        <f t="shared" si="4"/>
        <v>71.24160843503273</v>
      </c>
      <c r="O14" s="73"/>
      <c r="P14" s="75" t="s">
        <v>87</v>
      </c>
    </row>
    <row r="15" spans="1:16" ht="15">
      <c r="A15" s="68">
        <v>9</v>
      </c>
      <c r="B15" s="78" t="s">
        <v>29</v>
      </c>
      <c r="C15" s="3" t="s">
        <v>108</v>
      </c>
      <c r="D15" s="3" t="s">
        <v>4</v>
      </c>
      <c r="E15" s="4">
        <v>9</v>
      </c>
      <c r="F15" s="4">
        <v>31</v>
      </c>
      <c r="G15" s="33">
        <f t="shared" si="0"/>
        <v>15.196078431372548</v>
      </c>
      <c r="H15" s="64">
        <v>7.2</v>
      </c>
      <c r="I15" s="65">
        <f t="shared" si="1"/>
        <v>20</v>
      </c>
      <c r="J15" s="64">
        <v>104.95</v>
      </c>
      <c r="K15" s="65">
        <f t="shared" si="2"/>
        <v>14.299666507860886</v>
      </c>
      <c r="L15" s="64">
        <v>73.9</v>
      </c>
      <c r="M15" s="65">
        <f t="shared" si="3"/>
        <v>20.35182679296346</v>
      </c>
      <c r="N15" s="66">
        <f t="shared" si="4"/>
        <v>69.8475717321969</v>
      </c>
      <c r="O15" s="64"/>
      <c r="P15" s="83" t="s">
        <v>6</v>
      </c>
    </row>
    <row r="16" spans="1:16" ht="16.5" customHeight="1">
      <c r="A16" s="68">
        <v>10</v>
      </c>
      <c r="B16" s="78" t="s">
        <v>56</v>
      </c>
      <c r="C16" s="16" t="s">
        <v>109</v>
      </c>
      <c r="D16" s="16" t="s">
        <v>11</v>
      </c>
      <c r="E16" s="6">
        <v>11</v>
      </c>
      <c r="F16" s="6">
        <v>26</v>
      </c>
      <c r="G16" s="33">
        <f t="shared" si="0"/>
        <v>12.745098039215685</v>
      </c>
      <c r="H16" s="64">
        <v>6.4</v>
      </c>
      <c r="I16" s="65">
        <f t="shared" si="1"/>
        <v>17.77777777777778</v>
      </c>
      <c r="J16" s="64">
        <v>90.16</v>
      </c>
      <c r="K16" s="65">
        <f t="shared" si="2"/>
        <v>16.645408163265305</v>
      </c>
      <c r="L16" s="73">
        <v>67.82</v>
      </c>
      <c r="M16" s="65">
        <f t="shared" si="3"/>
        <v>22.17634915953996</v>
      </c>
      <c r="N16" s="66">
        <f t="shared" si="4"/>
        <v>69.34463313979873</v>
      </c>
      <c r="O16" s="67"/>
      <c r="P16" s="67" t="s">
        <v>93</v>
      </c>
    </row>
    <row r="17" spans="1:16" s="86" customFormat="1" ht="15">
      <c r="A17" s="68">
        <v>11</v>
      </c>
      <c r="B17" s="78" t="s">
        <v>38</v>
      </c>
      <c r="C17" s="80" t="s">
        <v>110</v>
      </c>
      <c r="D17" s="70" t="s">
        <v>13</v>
      </c>
      <c r="E17" s="85">
        <v>10</v>
      </c>
      <c r="F17" s="82">
        <v>33</v>
      </c>
      <c r="G17" s="33">
        <f t="shared" si="0"/>
        <v>16.176470588235293</v>
      </c>
      <c r="H17" s="64">
        <v>7.7</v>
      </c>
      <c r="I17" s="65">
        <f t="shared" si="1"/>
        <v>21.38888888888889</v>
      </c>
      <c r="J17" s="64">
        <v>117.21</v>
      </c>
      <c r="K17" s="65">
        <f t="shared" si="2"/>
        <v>12.803941643204505</v>
      </c>
      <c r="L17" s="64">
        <v>99.03</v>
      </c>
      <c r="M17" s="65">
        <f t="shared" si="3"/>
        <v>15.187316974654145</v>
      </c>
      <c r="N17" s="66">
        <f t="shared" si="4"/>
        <v>65.55661809498284</v>
      </c>
      <c r="O17" s="67"/>
      <c r="P17" s="67" t="s">
        <v>87</v>
      </c>
    </row>
    <row r="18" spans="1:16" ht="15">
      <c r="A18" s="68">
        <v>12</v>
      </c>
      <c r="B18" s="87" t="s">
        <v>52</v>
      </c>
      <c r="C18" s="69" t="s">
        <v>111</v>
      </c>
      <c r="D18" s="69" t="s">
        <v>10</v>
      </c>
      <c r="E18" s="76">
        <v>9</v>
      </c>
      <c r="F18" s="72">
        <v>32</v>
      </c>
      <c r="G18" s="33">
        <f t="shared" si="0"/>
        <v>15.686274509803921</v>
      </c>
      <c r="H18" s="73">
        <v>7</v>
      </c>
      <c r="I18" s="65">
        <f t="shared" si="1"/>
        <v>19.444444444444443</v>
      </c>
      <c r="J18" s="73">
        <v>114.61</v>
      </c>
      <c r="K18" s="65">
        <f t="shared" si="2"/>
        <v>13.094407119797575</v>
      </c>
      <c r="L18" s="84">
        <v>87.67</v>
      </c>
      <c r="M18" s="65">
        <f t="shared" si="3"/>
        <v>17.155241245580015</v>
      </c>
      <c r="N18" s="66">
        <f t="shared" si="4"/>
        <v>65.38036731962595</v>
      </c>
      <c r="O18" s="73"/>
      <c r="P18" s="75" t="s">
        <v>94</v>
      </c>
    </row>
    <row r="19" spans="1:16" ht="15">
      <c r="A19" s="68">
        <v>13</v>
      </c>
      <c r="B19" s="78" t="s">
        <v>43</v>
      </c>
      <c r="C19" s="3" t="s">
        <v>112</v>
      </c>
      <c r="D19" s="3" t="s">
        <v>4</v>
      </c>
      <c r="E19" s="4">
        <v>9</v>
      </c>
      <c r="F19" s="4">
        <v>26</v>
      </c>
      <c r="G19" s="33">
        <f t="shared" si="0"/>
        <v>12.745098039215685</v>
      </c>
      <c r="H19" s="64">
        <v>5.9</v>
      </c>
      <c r="I19" s="65">
        <f t="shared" si="1"/>
        <v>16.38888888888889</v>
      </c>
      <c r="J19" s="64">
        <v>101.68</v>
      </c>
      <c r="K19" s="65">
        <f t="shared" si="2"/>
        <v>14.759539732494098</v>
      </c>
      <c r="L19" s="64">
        <v>77.34</v>
      </c>
      <c r="M19" s="65">
        <f t="shared" si="3"/>
        <v>19.446599431083527</v>
      </c>
      <c r="N19" s="66">
        <f t="shared" si="4"/>
        <v>63.3401260916822</v>
      </c>
      <c r="O19" s="64"/>
      <c r="P19" s="83" t="s">
        <v>7</v>
      </c>
    </row>
    <row r="20" spans="1:16" ht="15">
      <c r="A20" s="68">
        <v>14</v>
      </c>
      <c r="B20" s="78" t="s">
        <v>61</v>
      </c>
      <c r="C20" s="13" t="s">
        <v>113</v>
      </c>
      <c r="D20" s="13" t="s">
        <v>31</v>
      </c>
      <c r="E20" s="5">
        <v>9</v>
      </c>
      <c r="F20" s="5">
        <v>27</v>
      </c>
      <c r="G20" s="33">
        <f t="shared" si="0"/>
        <v>13.235294117647058</v>
      </c>
      <c r="H20" s="64">
        <v>8</v>
      </c>
      <c r="I20" s="65">
        <f t="shared" si="1"/>
        <v>22.22222222222222</v>
      </c>
      <c r="J20" s="64">
        <v>121.82</v>
      </c>
      <c r="K20" s="65">
        <f t="shared" si="2"/>
        <v>12.319405680512231</v>
      </c>
      <c r="L20" s="64">
        <v>106.16</v>
      </c>
      <c r="M20" s="65">
        <f t="shared" si="3"/>
        <v>14.167294649585532</v>
      </c>
      <c r="N20" s="66">
        <f t="shared" si="4"/>
        <v>61.94421666996705</v>
      </c>
      <c r="O20" s="64"/>
      <c r="P20" s="83" t="s">
        <v>95</v>
      </c>
    </row>
    <row r="21" spans="1:16" ht="15">
      <c r="A21" s="68">
        <v>15</v>
      </c>
      <c r="B21" s="63" t="s">
        <v>71</v>
      </c>
      <c r="C21" s="3" t="s">
        <v>114</v>
      </c>
      <c r="D21" s="3" t="s">
        <v>4</v>
      </c>
      <c r="E21" s="4">
        <v>9</v>
      </c>
      <c r="F21" s="4">
        <v>27</v>
      </c>
      <c r="G21" s="33">
        <f t="shared" si="0"/>
        <v>13.235294117647058</v>
      </c>
      <c r="H21" s="64">
        <v>6.4</v>
      </c>
      <c r="I21" s="65">
        <f t="shared" si="1"/>
        <v>17.77777777777778</v>
      </c>
      <c r="J21" s="64">
        <v>115.7</v>
      </c>
      <c r="K21" s="65">
        <f t="shared" si="2"/>
        <v>12.97104580812446</v>
      </c>
      <c r="L21" s="64">
        <v>91.89</v>
      </c>
      <c r="M21" s="65">
        <f t="shared" si="3"/>
        <v>16.36739579932528</v>
      </c>
      <c r="N21" s="66">
        <f t="shared" si="4"/>
        <v>60.351513502874575</v>
      </c>
      <c r="O21" s="64"/>
      <c r="P21" s="83" t="s">
        <v>6</v>
      </c>
    </row>
    <row r="22" spans="1:16" ht="15">
      <c r="A22" s="68">
        <v>16</v>
      </c>
      <c r="B22" s="87" t="s">
        <v>30</v>
      </c>
      <c r="C22" s="27" t="s">
        <v>115</v>
      </c>
      <c r="D22" s="27" t="s">
        <v>31</v>
      </c>
      <c r="E22" s="17">
        <v>11</v>
      </c>
      <c r="F22" s="17">
        <v>15</v>
      </c>
      <c r="G22" s="33">
        <f t="shared" si="0"/>
        <v>7.352941176470588</v>
      </c>
      <c r="H22" s="64">
        <v>5.5</v>
      </c>
      <c r="I22" s="65">
        <f t="shared" si="1"/>
        <v>15.277777777777779</v>
      </c>
      <c r="J22" s="64">
        <v>91.46</v>
      </c>
      <c r="K22" s="65">
        <f t="shared" si="2"/>
        <v>16.408812595670238</v>
      </c>
      <c r="L22" s="64">
        <v>76.5</v>
      </c>
      <c r="M22" s="65">
        <f t="shared" si="3"/>
        <v>19.66013071895425</v>
      </c>
      <c r="N22" s="66">
        <f t="shared" si="4"/>
        <v>58.699662268872856</v>
      </c>
      <c r="O22" s="64"/>
      <c r="P22" s="67" t="s">
        <v>88</v>
      </c>
    </row>
    <row r="23" spans="1:16" ht="15">
      <c r="A23" s="68">
        <v>17</v>
      </c>
      <c r="B23" s="78" t="s">
        <v>62</v>
      </c>
      <c r="C23" s="20" t="s">
        <v>116</v>
      </c>
      <c r="D23" s="20" t="s">
        <v>9</v>
      </c>
      <c r="E23" s="21">
        <v>10</v>
      </c>
      <c r="F23" s="21">
        <v>37</v>
      </c>
      <c r="G23" s="33">
        <f t="shared" si="0"/>
        <v>18.137254901960784</v>
      </c>
      <c r="H23" s="73">
        <v>6.6</v>
      </c>
      <c r="I23" s="65">
        <f t="shared" si="1"/>
        <v>18.333333333333332</v>
      </c>
      <c r="J23" s="73">
        <v>0</v>
      </c>
      <c r="K23" s="65">
        <v>0</v>
      </c>
      <c r="L23" s="64">
        <v>69.82</v>
      </c>
      <c r="M23" s="65">
        <f t="shared" si="3"/>
        <v>21.541105700372388</v>
      </c>
      <c r="N23" s="66">
        <f t="shared" si="4"/>
        <v>58.0116939356665</v>
      </c>
      <c r="O23" s="73"/>
      <c r="P23" s="75" t="s">
        <v>90</v>
      </c>
    </row>
    <row r="24" spans="1:16" ht="15">
      <c r="A24" s="68">
        <v>18</v>
      </c>
      <c r="B24" s="78" t="s">
        <v>68</v>
      </c>
      <c r="C24" s="24" t="s">
        <v>117</v>
      </c>
      <c r="D24" s="24" t="s">
        <v>13</v>
      </c>
      <c r="E24" s="10">
        <v>11</v>
      </c>
      <c r="F24" s="10">
        <v>28</v>
      </c>
      <c r="G24" s="33">
        <f t="shared" si="0"/>
        <v>13.72549019607843</v>
      </c>
      <c r="H24" s="84">
        <v>3.8</v>
      </c>
      <c r="I24" s="65">
        <f t="shared" si="1"/>
        <v>10.555555555555555</v>
      </c>
      <c r="J24" s="84">
        <v>110.49</v>
      </c>
      <c r="K24" s="65">
        <f>(25*60.03)/J24</f>
        <v>13.582677165354331</v>
      </c>
      <c r="L24" s="64">
        <v>77.47</v>
      </c>
      <c r="M24" s="65">
        <f t="shared" si="3"/>
        <v>19.413966696785852</v>
      </c>
      <c r="N24" s="66">
        <f t="shared" si="4"/>
        <v>57.27768961377417</v>
      </c>
      <c r="O24" s="64"/>
      <c r="P24" s="83" t="s">
        <v>89</v>
      </c>
    </row>
    <row r="25" spans="1:16" ht="15">
      <c r="A25" s="62">
        <v>19</v>
      </c>
      <c r="B25" s="78" t="s">
        <v>39</v>
      </c>
      <c r="C25" s="9" t="s">
        <v>118</v>
      </c>
      <c r="D25" s="9" t="s">
        <v>40</v>
      </c>
      <c r="E25" s="10">
        <v>9</v>
      </c>
      <c r="F25" s="10">
        <v>24</v>
      </c>
      <c r="G25" s="33">
        <f t="shared" si="0"/>
        <v>11.764705882352942</v>
      </c>
      <c r="H25" s="64">
        <v>4.6</v>
      </c>
      <c r="I25" s="65">
        <f t="shared" si="1"/>
        <v>12.777777777777777</v>
      </c>
      <c r="J25" s="64">
        <v>110.03</v>
      </c>
      <c r="K25" s="65">
        <f>(25*60.03)/J25</f>
        <v>13.639461964918658</v>
      </c>
      <c r="L25" s="73">
        <v>106.24</v>
      </c>
      <c r="M25" s="65">
        <f t="shared" si="3"/>
        <v>14.156626506024097</v>
      </c>
      <c r="N25" s="66">
        <f t="shared" si="4"/>
        <v>52.33857213107348</v>
      </c>
      <c r="O25" s="88"/>
      <c r="P25" s="79" t="s">
        <v>92</v>
      </c>
    </row>
    <row r="26" spans="1:16" ht="15">
      <c r="A26" s="62">
        <v>20</v>
      </c>
      <c r="B26" s="78" t="s">
        <v>54</v>
      </c>
      <c r="C26" s="24" t="s">
        <v>119</v>
      </c>
      <c r="D26" s="24" t="s">
        <v>13</v>
      </c>
      <c r="E26" s="10">
        <v>11</v>
      </c>
      <c r="F26" s="10">
        <v>25</v>
      </c>
      <c r="G26" s="33">
        <f t="shared" si="0"/>
        <v>12.254901960784315</v>
      </c>
      <c r="H26" s="64">
        <v>7</v>
      </c>
      <c r="I26" s="65">
        <f t="shared" si="1"/>
        <v>19.444444444444443</v>
      </c>
      <c r="J26" s="64">
        <v>0</v>
      </c>
      <c r="K26" s="65">
        <v>0</v>
      </c>
      <c r="L26" s="64">
        <v>75.01</v>
      </c>
      <c r="M26" s="65">
        <f t="shared" si="3"/>
        <v>20.05065991201173</v>
      </c>
      <c r="N26" s="66">
        <f t="shared" si="4"/>
        <v>51.75000631724049</v>
      </c>
      <c r="O26" s="84"/>
      <c r="P26" s="89" t="s">
        <v>89</v>
      </c>
    </row>
    <row r="27" spans="1:16" ht="15">
      <c r="A27" s="68">
        <v>21</v>
      </c>
      <c r="B27" s="78" t="s">
        <v>57</v>
      </c>
      <c r="C27" s="7" t="s">
        <v>120</v>
      </c>
      <c r="D27" s="7" t="s">
        <v>31</v>
      </c>
      <c r="E27" s="8">
        <v>9</v>
      </c>
      <c r="F27" s="8">
        <v>13</v>
      </c>
      <c r="G27" s="33">
        <f t="shared" si="0"/>
        <v>6.372549019607843</v>
      </c>
      <c r="H27" s="64">
        <v>5.4</v>
      </c>
      <c r="I27" s="65">
        <f t="shared" si="1"/>
        <v>15</v>
      </c>
      <c r="J27" s="64">
        <v>109.4</v>
      </c>
      <c r="K27" s="65">
        <f>(25*60.03)/J27</f>
        <v>13.718007312614258</v>
      </c>
      <c r="L27" s="64">
        <v>92.08</v>
      </c>
      <c r="M27" s="65">
        <f t="shared" si="3"/>
        <v>16.33362293657689</v>
      </c>
      <c r="N27" s="66">
        <f t="shared" si="4"/>
        <v>51.424179268798994</v>
      </c>
      <c r="O27" s="64"/>
      <c r="P27" s="67" t="s">
        <v>95</v>
      </c>
    </row>
    <row r="28" spans="1:16" ht="15">
      <c r="A28" s="68">
        <v>22</v>
      </c>
      <c r="B28" s="63" t="s">
        <v>78</v>
      </c>
      <c r="C28" s="80" t="s">
        <v>101</v>
      </c>
      <c r="D28" s="90" t="s">
        <v>13</v>
      </c>
      <c r="E28" s="91">
        <v>10</v>
      </c>
      <c r="F28" s="82">
        <v>36</v>
      </c>
      <c r="G28" s="33">
        <f t="shared" si="0"/>
        <v>17.647058823529413</v>
      </c>
      <c r="H28" s="73">
        <v>0</v>
      </c>
      <c r="I28" s="65">
        <f t="shared" si="1"/>
        <v>0</v>
      </c>
      <c r="J28" s="73">
        <v>95.49</v>
      </c>
      <c r="K28" s="65">
        <f>(25*60.03)/J28</f>
        <v>15.716305372290293</v>
      </c>
      <c r="L28" s="64">
        <v>98.49</v>
      </c>
      <c r="M28" s="65">
        <f t="shared" si="3"/>
        <v>15.270585846278811</v>
      </c>
      <c r="N28" s="66">
        <f t="shared" si="4"/>
        <v>48.63395004209852</v>
      </c>
      <c r="O28" s="78"/>
      <c r="P28" s="75" t="s">
        <v>87</v>
      </c>
    </row>
    <row r="29" spans="1:16" ht="15">
      <c r="A29" s="92">
        <v>23</v>
      </c>
      <c r="B29" s="78" t="s">
        <v>42</v>
      </c>
      <c r="C29" s="24" t="s">
        <v>121</v>
      </c>
      <c r="D29" s="24" t="s">
        <v>13</v>
      </c>
      <c r="E29" s="10">
        <v>11</v>
      </c>
      <c r="F29" s="10">
        <v>23</v>
      </c>
      <c r="G29" s="33">
        <f t="shared" si="0"/>
        <v>11.27450980392157</v>
      </c>
      <c r="H29" s="64">
        <v>7.3</v>
      </c>
      <c r="I29" s="65">
        <f t="shared" si="1"/>
        <v>20.27777777777778</v>
      </c>
      <c r="J29" s="64">
        <v>0</v>
      </c>
      <c r="K29" s="65">
        <v>0</v>
      </c>
      <c r="L29" s="64">
        <v>94.36</v>
      </c>
      <c r="M29" s="65">
        <f t="shared" si="3"/>
        <v>15.938957185247986</v>
      </c>
      <c r="N29" s="66">
        <f t="shared" si="4"/>
        <v>47.49124476694733</v>
      </c>
      <c r="O29" s="64"/>
      <c r="P29" s="93" t="s">
        <v>89</v>
      </c>
    </row>
    <row r="30" spans="1:16" ht="15">
      <c r="A30" s="94">
        <v>24</v>
      </c>
      <c r="B30" s="78" t="s">
        <v>53</v>
      </c>
      <c r="C30" s="80" t="s">
        <v>122</v>
      </c>
      <c r="D30" s="80" t="s">
        <v>10</v>
      </c>
      <c r="E30" s="81">
        <v>9</v>
      </c>
      <c r="F30" s="82">
        <v>14</v>
      </c>
      <c r="G30" s="33">
        <f t="shared" si="0"/>
        <v>6.862745098039215</v>
      </c>
      <c r="H30" s="64">
        <v>3.5</v>
      </c>
      <c r="I30" s="65">
        <f t="shared" si="1"/>
        <v>9.722222222222221</v>
      </c>
      <c r="J30" s="64">
        <v>93.78</v>
      </c>
      <c r="K30" s="65">
        <f>(25*60.03)/J30</f>
        <v>16.002879078694818</v>
      </c>
      <c r="L30" s="64">
        <v>117</v>
      </c>
      <c r="M30" s="65">
        <f t="shared" si="3"/>
        <v>12.854700854700855</v>
      </c>
      <c r="N30" s="66">
        <f t="shared" si="4"/>
        <v>45.44254725365711</v>
      </c>
      <c r="O30" s="65"/>
      <c r="P30" s="65" t="s">
        <v>94</v>
      </c>
    </row>
    <row r="31" spans="1:16" ht="15">
      <c r="A31" s="94">
        <v>25</v>
      </c>
      <c r="B31" s="78" t="s">
        <v>32</v>
      </c>
      <c r="C31" s="22" t="s">
        <v>123</v>
      </c>
      <c r="D31" s="22" t="s">
        <v>11</v>
      </c>
      <c r="E31" s="23">
        <v>9</v>
      </c>
      <c r="F31" s="23">
        <v>32</v>
      </c>
      <c r="G31" s="33">
        <f t="shared" si="0"/>
        <v>15.686274509803921</v>
      </c>
      <c r="H31" s="64">
        <v>4.1</v>
      </c>
      <c r="I31" s="65">
        <f t="shared" si="1"/>
        <v>11.388888888888888</v>
      </c>
      <c r="J31" s="64">
        <v>0</v>
      </c>
      <c r="K31" s="65">
        <v>0</v>
      </c>
      <c r="L31" s="64">
        <v>90.6</v>
      </c>
      <c r="M31" s="65">
        <f t="shared" si="3"/>
        <v>16.600441501103752</v>
      </c>
      <c r="N31" s="66">
        <f t="shared" si="4"/>
        <v>43.67560489979656</v>
      </c>
      <c r="O31" s="65"/>
      <c r="P31" s="95" t="s">
        <v>96</v>
      </c>
    </row>
    <row r="32" ht="15">
      <c r="A32" s="96"/>
    </row>
    <row r="33" spans="1:6" ht="15" customHeight="1">
      <c r="A33" s="96"/>
      <c r="B33" s="105" t="s">
        <v>99</v>
      </c>
      <c r="C33" s="105"/>
      <c r="D33" s="105"/>
      <c r="E33" s="105"/>
      <c r="F33" s="105"/>
    </row>
    <row r="34" ht="15">
      <c r="M34" s="97"/>
    </row>
    <row r="35" ht="15">
      <c r="M35" s="97"/>
    </row>
    <row r="37" ht="15">
      <c r="M37" s="97"/>
    </row>
    <row r="40" ht="15">
      <c r="M40" s="97"/>
    </row>
    <row r="41" ht="15">
      <c r="M41" s="97"/>
    </row>
  </sheetData>
  <sheetProtection selectLockedCells="1" selectUnlockedCells="1"/>
  <mergeCells count="15">
    <mergeCell ref="B33:F33"/>
    <mergeCell ref="O5:O6"/>
    <mergeCell ref="P5:P6"/>
    <mergeCell ref="A5:A6"/>
    <mergeCell ref="B5:B6"/>
    <mergeCell ref="C5:C6"/>
    <mergeCell ref="C2:O2"/>
    <mergeCell ref="C3:O3"/>
    <mergeCell ref="C1:N1"/>
    <mergeCell ref="F5:G5"/>
    <mergeCell ref="D5:D6"/>
    <mergeCell ref="H5:I5"/>
    <mergeCell ref="J5:K5"/>
    <mergeCell ref="L5:M5"/>
    <mergeCell ref="N5:N6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="130" zoomScaleNormal="130" zoomScalePageLayoutView="0" workbookViewId="0" topLeftCell="A1">
      <selection activeCell="C11" sqref="C11"/>
    </sheetView>
  </sheetViews>
  <sheetFormatPr defaultColWidth="9.00390625" defaultRowHeight="12.75"/>
  <cols>
    <col min="1" max="1" width="3.625" style="35" customWidth="1"/>
    <col min="2" max="2" width="7.625" style="35" customWidth="1"/>
    <col min="3" max="3" width="19.00390625" style="35" customWidth="1"/>
    <col min="4" max="4" width="32.375" style="35" customWidth="1"/>
    <col min="5" max="5" width="5.125" style="35" customWidth="1"/>
    <col min="6" max="6" width="7.00390625" style="35" customWidth="1"/>
    <col min="7" max="7" width="6.875" style="35" customWidth="1"/>
    <col min="8" max="8" width="7.00390625" style="35" customWidth="1"/>
    <col min="9" max="9" width="6.625" style="35" customWidth="1"/>
    <col min="10" max="10" width="7.25390625" style="35" customWidth="1"/>
    <col min="11" max="11" width="6.625" style="35" customWidth="1"/>
    <col min="12" max="12" width="7.25390625" style="35" customWidth="1"/>
    <col min="13" max="13" width="6.25390625" style="35" customWidth="1"/>
    <col min="14" max="14" width="6.875" style="35" customWidth="1"/>
    <col min="15" max="15" width="13.25390625" style="35" customWidth="1"/>
    <col min="16" max="16" width="19.875" style="35" customWidth="1"/>
    <col min="17" max="17" width="3.875" style="35" customWidth="1"/>
    <col min="18" max="18" width="4.125" style="35" customWidth="1"/>
    <col min="19" max="19" width="6.25390625" style="35" customWidth="1"/>
    <col min="20" max="20" width="10.75390625" style="35" customWidth="1"/>
    <col min="21" max="21" width="9.375" style="35" customWidth="1"/>
    <col min="22" max="71" width="2.75390625" style="35" customWidth="1"/>
    <col min="72" max="16384" width="9.125" style="35" customWidth="1"/>
  </cols>
  <sheetData>
    <row r="1" spans="3:30" ht="12.75"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3:30" ht="12.75">
      <c r="C2" s="114" t="s">
        <v>14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3:30" ht="12.75">
      <c r="C3" s="115" t="s">
        <v>27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8:30" ht="12.75"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ht="24.75" customHeight="1">
      <c r="A5" s="106" t="s">
        <v>0</v>
      </c>
      <c r="B5" s="106" t="s">
        <v>15</v>
      </c>
      <c r="C5" s="106" t="s">
        <v>1</v>
      </c>
      <c r="D5" s="106" t="s">
        <v>2</v>
      </c>
      <c r="E5" s="106" t="s">
        <v>16</v>
      </c>
      <c r="F5" s="111" t="s">
        <v>20</v>
      </c>
      <c r="G5" s="112"/>
      <c r="H5" s="109" t="s">
        <v>21</v>
      </c>
      <c r="I5" s="110"/>
      <c r="J5" s="109" t="s">
        <v>19</v>
      </c>
      <c r="K5" s="110"/>
      <c r="L5" s="109" t="s">
        <v>22</v>
      </c>
      <c r="M5" s="110"/>
      <c r="N5" s="37" t="s">
        <v>23</v>
      </c>
      <c r="O5" s="106" t="s">
        <v>5</v>
      </c>
      <c r="P5" s="106" t="s">
        <v>3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ht="23.25" customHeight="1">
      <c r="A6" s="107"/>
      <c r="B6" s="107"/>
      <c r="C6" s="107"/>
      <c r="D6" s="107"/>
      <c r="E6" s="107"/>
      <c r="F6" s="38" t="s">
        <v>17</v>
      </c>
      <c r="G6" s="37" t="s">
        <v>18</v>
      </c>
      <c r="H6" s="38" t="s">
        <v>17</v>
      </c>
      <c r="I6" s="37" t="s">
        <v>18</v>
      </c>
      <c r="J6" s="38" t="s">
        <v>17</v>
      </c>
      <c r="K6" s="37" t="s">
        <v>18</v>
      </c>
      <c r="L6" s="38" t="s">
        <v>17</v>
      </c>
      <c r="M6" s="37" t="s">
        <v>18</v>
      </c>
      <c r="N6" s="37" t="s">
        <v>18</v>
      </c>
      <c r="O6" s="107"/>
      <c r="P6" s="107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15.75">
      <c r="A7" s="55">
        <v>1</v>
      </c>
      <c r="B7" s="40" t="s">
        <v>70</v>
      </c>
      <c r="C7" s="14" t="s">
        <v>124</v>
      </c>
      <c r="D7" s="14" t="s">
        <v>48</v>
      </c>
      <c r="E7" s="34">
        <v>10</v>
      </c>
      <c r="F7" s="15">
        <v>37</v>
      </c>
      <c r="G7" s="33">
        <f aca="true" t="shared" si="0" ref="G7:G33">(25*F7)/51</f>
        <v>18.137254901960784</v>
      </c>
      <c r="H7" s="48">
        <v>7.6</v>
      </c>
      <c r="I7" s="42">
        <f aca="true" t="shared" si="1" ref="I7:I33">(25*H7)/8.4</f>
        <v>22.619047619047617</v>
      </c>
      <c r="J7" s="48">
        <v>59.88</v>
      </c>
      <c r="K7" s="42">
        <f aca="true" t="shared" si="2" ref="K7:K20">(25*59.88)/J7</f>
        <v>25</v>
      </c>
      <c r="L7" s="48">
        <v>71.75</v>
      </c>
      <c r="M7" s="42">
        <f aca="true" t="shared" si="3" ref="M7:M33">(25*57.45)/L7</f>
        <v>20.017421602787458</v>
      </c>
      <c r="N7" s="42">
        <f aca="true" t="shared" si="4" ref="N7:N33">G7+I7+K7+M7</f>
        <v>85.77372412379586</v>
      </c>
      <c r="O7" s="46" t="s">
        <v>25</v>
      </c>
      <c r="P7" s="56" t="s">
        <v>87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ht="15">
      <c r="A8" s="44">
        <v>2</v>
      </c>
      <c r="B8" s="49" t="s">
        <v>63</v>
      </c>
      <c r="C8" s="18" t="s">
        <v>125</v>
      </c>
      <c r="D8" s="18" t="s">
        <v>4</v>
      </c>
      <c r="E8" s="19">
        <v>9</v>
      </c>
      <c r="F8" s="19">
        <v>30</v>
      </c>
      <c r="G8" s="33">
        <f t="shared" si="0"/>
        <v>14.705882352941176</v>
      </c>
      <c r="H8" s="41">
        <v>7.2</v>
      </c>
      <c r="I8" s="42">
        <f t="shared" si="1"/>
        <v>21.428571428571427</v>
      </c>
      <c r="J8" s="41">
        <v>63.58</v>
      </c>
      <c r="K8" s="42">
        <f t="shared" si="2"/>
        <v>23.54513998112614</v>
      </c>
      <c r="L8" s="41">
        <v>57.45</v>
      </c>
      <c r="M8" s="42">
        <f t="shared" si="3"/>
        <v>25</v>
      </c>
      <c r="N8" s="42">
        <f t="shared" si="4"/>
        <v>84.67959376263875</v>
      </c>
      <c r="O8" s="41" t="s">
        <v>26</v>
      </c>
      <c r="P8" s="47" t="s">
        <v>6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ht="15">
      <c r="A9" s="44">
        <v>3</v>
      </c>
      <c r="B9" s="49" t="s">
        <v>35</v>
      </c>
      <c r="C9" s="9" t="s">
        <v>126</v>
      </c>
      <c r="D9" s="9" t="s">
        <v>36</v>
      </c>
      <c r="E9" s="10">
        <v>10</v>
      </c>
      <c r="F9" s="10">
        <v>22</v>
      </c>
      <c r="G9" s="33">
        <f t="shared" si="0"/>
        <v>10.784313725490197</v>
      </c>
      <c r="H9" s="41">
        <v>8.4</v>
      </c>
      <c r="I9" s="42">
        <f t="shared" si="1"/>
        <v>25</v>
      </c>
      <c r="J9" s="41">
        <v>68.82</v>
      </c>
      <c r="K9" s="42">
        <f t="shared" si="2"/>
        <v>21.752397558849175</v>
      </c>
      <c r="L9" s="41">
        <v>60.3</v>
      </c>
      <c r="M9" s="42">
        <f t="shared" si="3"/>
        <v>23.818407960199007</v>
      </c>
      <c r="N9" s="42">
        <f t="shared" si="4"/>
        <v>81.35511924453837</v>
      </c>
      <c r="O9" s="41" t="s">
        <v>26</v>
      </c>
      <c r="P9" s="43" t="s">
        <v>8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ht="15">
      <c r="A10" s="44">
        <v>4</v>
      </c>
      <c r="B10" s="40" t="s">
        <v>86</v>
      </c>
      <c r="C10" s="3" t="s">
        <v>127</v>
      </c>
      <c r="D10" s="3" t="s">
        <v>4</v>
      </c>
      <c r="E10" s="4">
        <v>9</v>
      </c>
      <c r="F10" s="4">
        <v>31</v>
      </c>
      <c r="G10" s="33">
        <f t="shared" si="0"/>
        <v>15.196078431372548</v>
      </c>
      <c r="H10" s="48">
        <v>7.9</v>
      </c>
      <c r="I10" s="42">
        <f t="shared" si="1"/>
        <v>23.51190476190476</v>
      </c>
      <c r="J10" s="41">
        <v>72.35</v>
      </c>
      <c r="K10" s="42">
        <f t="shared" si="2"/>
        <v>20.691085003455427</v>
      </c>
      <c r="L10" s="48">
        <v>75.46</v>
      </c>
      <c r="M10" s="42">
        <f t="shared" si="3"/>
        <v>19.03326265571164</v>
      </c>
      <c r="N10" s="42">
        <f t="shared" si="4"/>
        <v>78.43233085244438</v>
      </c>
      <c r="O10" s="41" t="s">
        <v>26</v>
      </c>
      <c r="P10" s="47" t="s">
        <v>7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16" ht="15">
      <c r="A11" s="44">
        <v>5</v>
      </c>
      <c r="B11" s="40" t="s">
        <v>74</v>
      </c>
      <c r="C11" s="13" t="s">
        <v>128</v>
      </c>
      <c r="D11" s="13" t="s">
        <v>34</v>
      </c>
      <c r="E11" s="5">
        <v>11</v>
      </c>
      <c r="F11" s="5">
        <v>29</v>
      </c>
      <c r="G11" s="33">
        <f t="shared" si="0"/>
        <v>14.215686274509803</v>
      </c>
      <c r="H11" s="41">
        <v>7.5</v>
      </c>
      <c r="I11" s="42">
        <f t="shared" si="1"/>
        <v>22.32142857142857</v>
      </c>
      <c r="J11" s="41">
        <v>79.64</v>
      </c>
      <c r="K11" s="42">
        <f t="shared" si="2"/>
        <v>18.797086891009542</v>
      </c>
      <c r="L11" s="41">
        <v>70.84</v>
      </c>
      <c r="M11" s="42">
        <f t="shared" si="3"/>
        <v>20.27456239412761</v>
      </c>
      <c r="N11" s="42">
        <f t="shared" si="4"/>
        <v>75.60876413107553</v>
      </c>
      <c r="O11" s="41" t="s">
        <v>26</v>
      </c>
      <c r="P11" s="51" t="s">
        <v>88</v>
      </c>
    </row>
    <row r="12" spans="1:16" ht="15">
      <c r="A12" s="44">
        <v>6</v>
      </c>
      <c r="B12" s="40" t="s">
        <v>83</v>
      </c>
      <c r="C12" s="1" t="s">
        <v>129</v>
      </c>
      <c r="D12" s="1" t="s">
        <v>13</v>
      </c>
      <c r="E12" s="2">
        <v>11</v>
      </c>
      <c r="F12" s="2">
        <v>27</v>
      </c>
      <c r="G12" s="33">
        <f t="shared" si="0"/>
        <v>13.235294117647058</v>
      </c>
      <c r="H12" s="41">
        <v>7.4</v>
      </c>
      <c r="I12" s="42">
        <f t="shared" si="1"/>
        <v>22.023809523809522</v>
      </c>
      <c r="J12" s="41">
        <v>78.51</v>
      </c>
      <c r="K12" s="42">
        <f t="shared" si="2"/>
        <v>19.06763469621704</v>
      </c>
      <c r="L12" s="41">
        <v>77.07</v>
      </c>
      <c r="M12" s="42">
        <f t="shared" si="3"/>
        <v>18.63565589723628</v>
      </c>
      <c r="N12" s="42">
        <f t="shared" si="4"/>
        <v>72.9623942349099</v>
      </c>
      <c r="O12" s="41" t="s">
        <v>26</v>
      </c>
      <c r="P12" s="47" t="s">
        <v>89</v>
      </c>
    </row>
    <row r="13" spans="1:16" ht="15">
      <c r="A13" s="44">
        <v>7</v>
      </c>
      <c r="B13" s="49" t="s">
        <v>50</v>
      </c>
      <c r="C13" s="1" t="s">
        <v>130</v>
      </c>
      <c r="D13" s="1" t="s">
        <v>13</v>
      </c>
      <c r="E13" s="2">
        <v>11</v>
      </c>
      <c r="F13" s="2">
        <v>28</v>
      </c>
      <c r="G13" s="33">
        <f t="shared" si="0"/>
        <v>13.72549019607843</v>
      </c>
      <c r="H13" s="41">
        <v>7.2</v>
      </c>
      <c r="I13" s="42">
        <f t="shared" si="1"/>
        <v>21.428571428571427</v>
      </c>
      <c r="J13" s="41">
        <v>83.29</v>
      </c>
      <c r="K13" s="42">
        <f t="shared" si="2"/>
        <v>17.973346139992795</v>
      </c>
      <c r="L13" s="41">
        <v>78.33</v>
      </c>
      <c r="M13" s="42">
        <f t="shared" si="3"/>
        <v>18.335886633473766</v>
      </c>
      <c r="N13" s="42">
        <f t="shared" si="4"/>
        <v>71.46329439811642</v>
      </c>
      <c r="O13" s="41" t="s">
        <v>26</v>
      </c>
      <c r="P13" s="43" t="s">
        <v>89</v>
      </c>
    </row>
    <row r="14" spans="1:16" ht="15">
      <c r="A14" s="44">
        <v>8</v>
      </c>
      <c r="B14" s="49" t="s">
        <v>28</v>
      </c>
      <c r="C14" s="1" t="s">
        <v>131</v>
      </c>
      <c r="D14" s="1" t="s">
        <v>13</v>
      </c>
      <c r="E14" s="57">
        <v>9</v>
      </c>
      <c r="F14" s="2">
        <v>16</v>
      </c>
      <c r="G14" s="33">
        <f t="shared" si="0"/>
        <v>7.8431372549019605</v>
      </c>
      <c r="H14" s="46">
        <v>8</v>
      </c>
      <c r="I14" s="42">
        <f t="shared" si="1"/>
        <v>23.80952380952381</v>
      </c>
      <c r="J14" s="46">
        <v>74.12</v>
      </c>
      <c r="K14" s="42">
        <f t="shared" si="2"/>
        <v>20.196977873718293</v>
      </c>
      <c r="L14" s="46">
        <v>73.43</v>
      </c>
      <c r="M14" s="42">
        <f t="shared" si="3"/>
        <v>19.559444368786597</v>
      </c>
      <c r="N14" s="42">
        <f t="shared" si="4"/>
        <v>71.40908330693067</v>
      </c>
      <c r="O14" s="45"/>
      <c r="P14" s="47" t="s">
        <v>92</v>
      </c>
    </row>
    <row r="15" spans="1:16" ht="15">
      <c r="A15" s="44">
        <v>9</v>
      </c>
      <c r="B15" s="49" t="s">
        <v>66</v>
      </c>
      <c r="C15" s="1" t="s">
        <v>132</v>
      </c>
      <c r="D15" s="1" t="s">
        <v>13</v>
      </c>
      <c r="E15" s="2">
        <v>9</v>
      </c>
      <c r="F15" s="2">
        <v>15</v>
      </c>
      <c r="G15" s="33">
        <f t="shared" si="0"/>
        <v>7.352941176470588</v>
      </c>
      <c r="H15" s="41">
        <v>7.5</v>
      </c>
      <c r="I15" s="42">
        <f t="shared" si="1"/>
        <v>22.32142857142857</v>
      </c>
      <c r="J15" s="41">
        <v>71.68</v>
      </c>
      <c r="K15" s="42">
        <f t="shared" si="2"/>
        <v>20.884486607142854</v>
      </c>
      <c r="L15" s="41">
        <v>71.07</v>
      </c>
      <c r="M15" s="42">
        <f t="shared" si="3"/>
        <v>20.208948923596456</v>
      </c>
      <c r="N15" s="42">
        <f t="shared" si="4"/>
        <v>70.76780527863846</v>
      </c>
      <c r="O15" s="41"/>
      <c r="P15" s="43" t="s">
        <v>92</v>
      </c>
    </row>
    <row r="16" spans="1:16" ht="15">
      <c r="A16" s="44">
        <v>10</v>
      </c>
      <c r="B16" s="40" t="s">
        <v>80</v>
      </c>
      <c r="C16" s="9" t="s">
        <v>133</v>
      </c>
      <c r="D16" s="9" t="s">
        <v>9</v>
      </c>
      <c r="E16" s="10">
        <v>10</v>
      </c>
      <c r="F16" s="10">
        <v>30</v>
      </c>
      <c r="G16" s="33">
        <f t="shared" si="0"/>
        <v>14.705882352941176</v>
      </c>
      <c r="H16" s="41">
        <v>6.2</v>
      </c>
      <c r="I16" s="42">
        <f t="shared" si="1"/>
        <v>18.452380952380953</v>
      </c>
      <c r="J16" s="41">
        <v>73.5</v>
      </c>
      <c r="K16" s="42">
        <f t="shared" si="2"/>
        <v>20.367346938775512</v>
      </c>
      <c r="L16" s="41">
        <v>86.47</v>
      </c>
      <c r="M16" s="42">
        <f t="shared" si="3"/>
        <v>16.609806869434486</v>
      </c>
      <c r="N16" s="42">
        <f t="shared" si="4"/>
        <v>70.13541711353213</v>
      </c>
      <c r="O16" s="41"/>
      <c r="P16" s="47" t="s">
        <v>90</v>
      </c>
    </row>
    <row r="17" spans="1:16" ht="15">
      <c r="A17" s="39">
        <v>11</v>
      </c>
      <c r="B17" s="49" t="s">
        <v>46</v>
      </c>
      <c r="C17" s="26" t="s">
        <v>134</v>
      </c>
      <c r="D17" s="18" t="s">
        <v>4</v>
      </c>
      <c r="E17" s="19">
        <v>9</v>
      </c>
      <c r="F17" s="19">
        <v>24</v>
      </c>
      <c r="G17" s="33">
        <f t="shared" si="0"/>
        <v>11.764705882352942</v>
      </c>
      <c r="H17" s="41">
        <v>6.1</v>
      </c>
      <c r="I17" s="42">
        <f t="shared" si="1"/>
        <v>18.154761904761905</v>
      </c>
      <c r="J17" s="41">
        <v>76.16</v>
      </c>
      <c r="K17" s="42">
        <f t="shared" si="2"/>
        <v>19.655987394957982</v>
      </c>
      <c r="L17" s="41">
        <v>73.11</v>
      </c>
      <c r="M17" s="42">
        <f t="shared" si="3"/>
        <v>19.645055395978662</v>
      </c>
      <c r="N17" s="42">
        <f t="shared" si="4"/>
        <v>69.22051057805149</v>
      </c>
      <c r="O17" s="41"/>
      <c r="P17" s="47" t="s">
        <v>6</v>
      </c>
    </row>
    <row r="18" spans="1:16" ht="15">
      <c r="A18" s="44">
        <v>12</v>
      </c>
      <c r="B18" s="49" t="s">
        <v>33</v>
      </c>
      <c r="C18" s="7" t="s">
        <v>135</v>
      </c>
      <c r="D18" s="7" t="s">
        <v>34</v>
      </c>
      <c r="E18" s="8">
        <v>9</v>
      </c>
      <c r="F18" s="8">
        <v>22</v>
      </c>
      <c r="G18" s="33">
        <f t="shared" si="0"/>
        <v>10.784313725490197</v>
      </c>
      <c r="H18" s="41">
        <v>7.8</v>
      </c>
      <c r="I18" s="42">
        <f t="shared" si="1"/>
        <v>23.21428571428571</v>
      </c>
      <c r="J18" s="41">
        <v>85.21</v>
      </c>
      <c r="K18" s="42">
        <f t="shared" si="2"/>
        <v>17.568360521065603</v>
      </c>
      <c r="L18" s="41">
        <v>82.18</v>
      </c>
      <c r="M18" s="42">
        <f t="shared" si="3"/>
        <v>17.476880019469455</v>
      </c>
      <c r="N18" s="42">
        <f t="shared" si="4"/>
        <v>69.04383998031096</v>
      </c>
      <c r="O18" s="52"/>
      <c r="P18" s="50" t="s">
        <v>95</v>
      </c>
    </row>
    <row r="19" spans="1:16" ht="15">
      <c r="A19" s="44">
        <v>13</v>
      </c>
      <c r="B19" s="49" t="s">
        <v>51</v>
      </c>
      <c r="C19" s="7" t="s">
        <v>136</v>
      </c>
      <c r="D19" s="7" t="s">
        <v>34</v>
      </c>
      <c r="E19" s="8">
        <v>11</v>
      </c>
      <c r="F19" s="8">
        <v>15</v>
      </c>
      <c r="G19" s="33">
        <f t="shared" si="0"/>
        <v>7.352941176470588</v>
      </c>
      <c r="H19" s="41">
        <v>8.4</v>
      </c>
      <c r="I19" s="42">
        <f t="shared" si="1"/>
        <v>25</v>
      </c>
      <c r="J19" s="45">
        <v>83.77</v>
      </c>
      <c r="K19" s="42">
        <f t="shared" si="2"/>
        <v>17.87035931717799</v>
      </c>
      <c r="L19" s="41">
        <v>100.66</v>
      </c>
      <c r="M19" s="42">
        <f t="shared" si="3"/>
        <v>14.268329028412477</v>
      </c>
      <c r="N19" s="42">
        <f t="shared" si="4"/>
        <v>64.49162952206106</v>
      </c>
      <c r="O19" s="41"/>
      <c r="P19" s="51" t="s">
        <v>88</v>
      </c>
    </row>
    <row r="20" spans="1:16" ht="15">
      <c r="A20" s="44">
        <v>14</v>
      </c>
      <c r="B20" s="49" t="s">
        <v>60</v>
      </c>
      <c r="C20" s="18" t="s">
        <v>137</v>
      </c>
      <c r="D20" s="18" t="s">
        <v>4</v>
      </c>
      <c r="E20" s="19">
        <v>11</v>
      </c>
      <c r="F20" s="19">
        <v>17</v>
      </c>
      <c r="G20" s="33">
        <f t="shared" si="0"/>
        <v>8.333333333333334</v>
      </c>
      <c r="H20" s="48">
        <v>6.6</v>
      </c>
      <c r="I20" s="42">
        <f t="shared" si="1"/>
        <v>19.642857142857142</v>
      </c>
      <c r="J20" s="52">
        <v>94.56</v>
      </c>
      <c r="K20" s="42">
        <f t="shared" si="2"/>
        <v>15.831218274111675</v>
      </c>
      <c r="L20" s="48">
        <v>76.06</v>
      </c>
      <c r="M20" s="42">
        <f t="shared" si="3"/>
        <v>18.883118590586378</v>
      </c>
      <c r="N20" s="42">
        <f t="shared" si="4"/>
        <v>62.69052734088853</v>
      </c>
      <c r="O20" s="47"/>
      <c r="P20" s="47" t="s">
        <v>6</v>
      </c>
    </row>
    <row r="21" spans="1:16" s="53" customFormat="1" ht="15">
      <c r="A21" s="44">
        <v>15</v>
      </c>
      <c r="B21" s="49" t="s">
        <v>45</v>
      </c>
      <c r="C21" s="9" t="s">
        <v>138</v>
      </c>
      <c r="D21" s="9" t="s">
        <v>9</v>
      </c>
      <c r="E21" s="10">
        <v>10</v>
      </c>
      <c r="F21" s="10">
        <v>29</v>
      </c>
      <c r="G21" s="33">
        <f t="shared" si="0"/>
        <v>14.215686274509803</v>
      </c>
      <c r="H21" s="41">
        <v>7.7</v>
      </c>
      <c r="I21" s="42">
        <f t="shared" si="1"/>
        <v>22.916666666666664</v>
      </c>
      <c r="J21" s="41">
        <v>0</v>
      </c>
      <c r="K21" s="42">
        <v>0</v>
      </c>
      <c r="L21" s="41">
        <v>60</v>
      </c>
      <c r="M21" s="42">
        <f t="shared" si="3"/>
        <v>23.9375</v>
      </c>
      <c r="N21" s="42">
        <f t="shared" si="4"/>
        <v>61.069852941176464</v>
      </c>
      <c r="O21" s="41"/>
      <c r="P21" s="47" t="s">
        <v>90</v>
      </c>
    </row>
    <row r="22" spans="1:16" ht="15">
      <c r="A22" s="39">
        <v>16</v>
      </c>
      <c r="B22" s="49" t="s">
        <v>67</v>
      </c>
      <c r="C22" s="22" t="s">
        <v>139</v>
      </c>
      <c r="D22" s="22" t="s">
        <v>11</v>
      </c>
      <c r="E22" s="23">
        <v>9</v>
      </c>
      <c r="F22" s="23">
        <v>32</v>
      </c>
      <c r="G22" s="33">
        <f t="shared" si="0"/>
        <v>15.686274509803921</v>
      </c>
      <c r="H22" s="41">
        <v>7.5</v>
      </c>
      <c r="I22" s="42">
        <f t="shared" si="1"/>
        <v>22.32142857142857</v>
      </c>
      <c r="J22" s="41">
        <v>0</v>
      </c>
      <c r="K22" s="42">
        <v>0</v>
      </c>
      <c r="L22" s="41">
        <v>67.36</v>
      </c>
      <c r="M22" s="42">
        <f t="shared" si="3"/>
        <v>21.322001187648457</v>
      </c>
      <c r="N22" s="42">
        <f t="shared" si="4"/>
        <v>59.329704268880946</v>
      </c>
      <c r="O22" s="52"/>
      <c r="P22" s="43" t="s">
        <v>96</v>
      </c>
    </row>
    <row r="23" spans="1:16" ht="15">
      <c r="A23" s="44">
        <v>17</v>
      </c>
      <c r="B23" s="49" t="s">
        <v>44</v>
      </c>
      <c r="C23" s="7" t="s">
        <v>140</v>
      </c>
      <c r="D23" s="7" t="s">
        <v>34</v>
      </c>
      <c r="E23" s="8">
        <v>10</v>
      </c>
      <c r="F23" s="8">
        <v>29</v>
      </c>
      <c r="G23" s="33">
        <f t="shared" si="0"/>
        <v>14.215686274509803</v>
      </c>
      <c r="H23" s="41">
        <v>4.4</v>
      </c>
      <c r="I23" s="42">
        <f t="shared" si="1"/>
        <v>13.095238095238097</v>
      </c>
      <c r="J23" s="52">
        <v>96.75</v>
      </c>
      <c r="K23" s="42">
        <f>(25*59.88)/J23</f>
        <v>15.472868217054264</v>
      </c>
      <c r="L23" s="41">
        <v>93.34</v>
      </c>
      <c r="M23" s="42">
        <f t="shared" si="3"/>
        <v>15.38729376473109</v>
      </c>
      <c r="N23" s="42">
        <f t="shared" si="4"/>
        <v>58.171086351533255</v>
      </c>
      <c r="O23" s="41"/>
      <c r="P23" s="51" t="s">
        <v>88</v>
      </c>
    </row>
    <row r="24" spans="1:16" ht="15">
      <c r="A24" s="44">
        <v>18</v>
      </c>
      <c r="B24" s="49" t="s">
        <v>64</v>
      </c>
      <c r="C24" s="9" t="s">
        <v>141</v>
      </c>
      <c r="D24" s="9" t="s">
        <v>65</v>
      </c>
      <c r="E24" s="10">
        <v>9</v>
      </c>
      <c r="F24" s="10">
        <v>14</v>
      </c>
      <c r="G24" s="33">
        <f t="shared" si="0"/>
        <v>6.862745098039215</v>
      </c>
      <c r="H24" s="41">
        <v>6.1</v>
      </c>
      <c r="I24" s="42">
        <f t="shared" si="1"/>
        <v>18.154761904761905</v>
      </c>
      <c r="J24" s="41">
        <v>93.34</v>
      </c>
      <c r="K24" s="42">
        <f>(25*59.88)/J24</f>
        <v>16.03814013284765</v>
      </c>
      <c r="L24" s="41">
        <v>86.93</v>
      </c>
      <c r="M24" s="42">
        <f t="shared" si="3"/>
        <v>16.521914183826066</v>
      </c>
      <c r="N24" s="42">
        <f t="shared" si="4"/>
        <v>57.57756131947484</v>
      </c>
      <c r="O24" s="41"/>
      <c r="P24" s="51" t="s">
        <v>97</v>
      </c>
    </row>
    <row r="25" spans="1:16" ht="15">
      <c r="A25" s="44">
        <v>19</v>
      </c>
      <c r="B25" s="49" t="s">
        <v>58</v>
      </c>
      <c r="C25" s="18" t="s">
        <v>142</v>
      </c>
      <c r="D25" s="18" t="s">
        <v>59</v>
      </c>
      <c r="E25" s="19">
        <v>9</v>
      </c>
      <c r="F25" s="19">
        <v>10</v>
      </c>
      <c r="G25" s="33">
        <f t="shared" si="0"/>
        <v>4.901960784313726</v>
      </c>
      <c r="H25" s="41">
        <v>7</v>
      </c>
      <c r="I25" s="42">
        <f t="shared" si="1"/>
        <v>20.833333333333332</v>
      </c>
      <c r="J25" s="41">
        <v>118.78</v>
      </c>
      <c r="K25" s="42">
        <f>(25*59.88)/J25</f>
        <v>12.603131840377168</v>
      </c>
      <c r="L25" s="41">
        <v>79.6</v>
      </c>
      <c r="M25" s="42">
        <f t="shared" si="3"/>
        <v>18.043341708542716</v>
      </c>
      <c r="N25" s="42">
        <f t="shared" si="4"/>
        <v>56.381767666566944</v>
      </c>
      <c r="O25" s="41"/>
      <c r="P25" s="51" t="s">
        <v>98</v>
      </c>
    </row>
    <row r="26" spans="1:16" ht="15">
      <c r="A26" s="44">
        <v>20</v>
      </c>
      <c r="B26" s="40" t="s">
        <v>82</v>
      </c>
      <c r="C26" s="7" t="s">
        <v>143</v>
      </c>
      <c r="D26" s="7" t="s">
        <v>34</v>
      </c>
      <c r="E26" s="8">
        <v>11</v>
      </c>
      <c r="F26" s="8">
        <v>13</v>
      </c>
      <c r="G26" s="33">
        <f t="shared" si="0"/>
        <v>6.372549019607843</v>
      </c>
      <c r="H26" s="41">
        <v>5.4</v>
      </c>
      <c r="I26" s="42">
        <f t="shared" si="1"/>
        <v>16.07142857142857</v>
      </c>
      <c r="J26" s="41">
        <v>101.12</v>
      </c>
      <c r="K26" s="42">
        <f>(25*59.88)/J26</f>
        <v>14.804193037974683</v>
      </c>
      <c r="L26" s="41">
        <v>89.8</v>
      </c>
      <c r="M26" s="42">
        <f t="shared" si="3"/>
        <v>15.993875278396438</v>
      </c>
      <c r="N26" s="42">
        <f t="shared" si="4"/>
        <v>53.24204590740753</v>
      </c>
      <c r="O26" s="43"/>
      <c r="P26" s="43" t="s">
        <v>88</v>
      </c>
    </row>
    <row r="27" spans="1:16" ht="15">
      <c r="A27" s="44">
        <v>21</v>
      </c>
      <c r="B27" s="40" t="s">
        <v>73</v>
      </c>
      <c r="C27" s="7" t="s">
        <v>144</v>
      </c>
      <c r="D27" s="7" t="s">
        <v>34</v>
      </c>
      <c r="E27" s="8">
        <v>11</v>
      </c>
      <c r="F27" s="8">
        <v>17</v>
      </c>
      <c r="G27" s="33">
        <f t="shared" si="0"/>
        <v>8.333333333333334</v>
      </c>
      <c r="H27" s="41">
        <v>4</v>
      </c>
      <c r="I27" s="42">
        <f t="shared" si="1"/>
        <v>11.904761904761905</v>
      </c>
      <c r="J27" s="41">
        <v>106.13</v>
      </c>
      <c r="K27" s="42">
        <f>(25*59.88)/J27</f>
        <v>14.105342504475644</v>
      </c>
      <c r="L27" s="41">
        <v>80.54</v>
      </c>
      <c r="M27" s="42">
        <f t="shared" si="3"/>
        <v>17.832753911100074</v>
      </c>
      <c r="N27" s="42">
        <f t="shared" si="4"/>
        <v>52.176191653670955</v>
      </c>
      <c r="O27" s="41"/>
      <c r="P27" s="51" t="s">
        <v>88</v>
      </c>
    </row>
    <row r="28" spans="1:16" ht="15">
      <c r="A28" s="44">
        <v>22</v>
      </c>
      <c r="B28" s="40" t="s">
        <v>72</v>
      </c>
      <c r="C28" s="18" t="s">
        <v>145</v>
      </c>
      <c r="D28" s="18" t="s">
        <v>4</v>
      </c>
      <c r="E28" s="19">
        <v>11</v>
      </c>
      <c r="F28" s="19">
        <v>17</v>
      </c>
      <c r="G28" s="33">
        <f t="shared" si="0"/>
        <v>8.333333333333334</v>
      </c>
      <c r="H28" s="41">
        <v>8</v>
      </c>
      <c r="I28" s="42">
        <f t="shared" si="1"/>
        <v>23.80952380952381</v>
      </c>
      <c r="J28" s="45">
        <v>0</v>
      </c>
      <c r="K28" s="42">
        <v>0</v>
      </c>
      <c r="L28" s="41">
        <v>76.21</v>
      </c>
      <c r="M28" s="42">
        <f t="shared" si="3"/>
        <v>18.845951974806457</v>
      </c>
      <c r="N28" s="42">
        <f t="shared" si="4"/>
        <v>50.98880911766361</v>
      </c>
      <c r="O28" s="41"/>
      <c r="P28" s="51" t="s">
        <v>6</v>
      </c>
    </row>
    <row r="29" spans="1:16" ht="15">
      <c r="A29" s="44">
        <v>23</v>
      </c>
      <c r="B29" s="40" t="s">
        <v>75</v>
      </c>
      <c r="C29" s="22" t="s">
        <v>146</v>
      </c>
      <c r="D29" s="22" t="s">
        <v>11</v>
      </c>
      <c r="E29" s="23">
        <v>11</v>
      </c>
      <c r="F29" s="23">
        <v>20</v>
      </c>
      <c r="G29" s="33">
        <f t="shared" si="0"/>
        <v>9.803921568627452</v>
      </c>
      <c r="H29" s="41">
        <v>5.8</v>
      </c>
      <c r="I29" s="42">
        <f t="shared" si="1"/>
        <v>17.261904761904763</v>
      </c>
      <c r="J29" s="41">
        <v>0</v>
      </c>
      <c r="K29" s="42">
        <v>0</v>
      </c>
      <c r="L29" s="41">
        <v>78.51</v>
      </c>
      <c r="M29" s="42">
        <f t="shared" si="3"/>
        <v>18.29384791746274</v>
      </c>
      <c r="N29" s="42">
        <f t="shared" si="4"/>
        <v>45.35967424799496</v>
      </c>
      <c r="O29" s="43"/>
      <c r="P29" s="43" t="s">
        <v>93</v>
      </c>
    </row>
    <row r="30" spans="1:16" ht="15.75">
      <c r="A30" s="44">
        <v>24</v>
      </c>
      <c r="B30" s="49" t="s">
        <v>55</v>
      </c>
      <c r="C30" s="25" t="s">
        <v>147</v>
      </c>
      <c r="D30" s="11" t="s">
        <v>12</v>
      </c>
      <c r="E30" s="32">
        <v>9</v>
      </c>
      <c r="F30" s="12">
        <v>25</v>
      </c>
      <c r="G30" s="33">
        <f t="shared" si="0"/>
        <v>12.254901960784315</v>
      </c>
      <c r="H30" s="41">
        <v>4.1</v>
      </c>
      <c r="I30" s="42">
        <f t="shared" si="1"/>
        <v>12.20238095238095</v>
      </c>
      <c r="J30" s="41">
        <v>0</v>
      </c>
      <c r="K30" s="42">
        <v>0</v>
      </c>
      <c r="L30" s="41">
        <v>74.96</v>
      </c>
      <c r="M30" s="42">
        <f t="shared" si="3"/>
        <v>19.160218783351123</v>
      </c>
      <c r="N30" s="42">
        <f t="shared" si="4"/>
        <v>43.617501696516385</v>
      </c>
      <c r="O30" s="41"/>
      <c r="P30" s="51" t="s">
        <v>98</v>
      </c>
    </row>
    <row r="31" spans="1:16" ht="15">
      <c r="A31" s="44">
        <v>25</v>
      </c>
      <c r="B31" s="40" t="s">
        <v>84</v>
      </c>
      <c r="C31" s="22" t="s">
        <v>148</v>
      </c>
      <c r="D31" s="22" t="s">
        <v>11</v>
      </c>
      <c r="E31" s="23">
        <v>9</v>
      </c>
      <c r="F31" s="23">
        <v>24</v>
      </c>
      <c r="G31" s="33">
        <f t="shared" si="0"/>
        <v>11.764705882352942</v>
      </c>
      <c r="H31" s="41">
        <v>4.2</v>
      </c>
      <c r="I31" s="42">
        <f t="shared" si="1"/>
        <v>12.5</v>
      </c>
      <c r="J31" s="45">
        <v>0</v>
      </c>
      <c r="K31" s="42">
        <v>0</v>
      </c>
      <c r="L31" s="41">
        <v>74.63</v>
      </c>
      <c r="M31" s="42">
        <f t="shared" si="3"/>
        <v>19.244941712448078</v>
      </c>
      <c r="N31" s="42">
        <f t="shared" si="4"/>
        <v>43.509647594801024</v>
      </c>
      <c r="O31" s="41"/>
      <c r="P31" s="51" t="s">
        <v>96</v>
      </c>
    </row>
    <row r="32" spans="1:16" ht="15">
      <c r="A32" s="44">
        <v>26</v>
      </c>
      <c r="B32" s="40" t="s">
        <v>76</v>
      </c>
      <c r="C32" s="9" t="s">
        <v>149</v>
      </c>
      <c r="D32" s="9" t="s">
        <v>9</v>
      </c>
      <c r="E32" s="10">
        <v>10</v>
      </c>
      <c r="F32" s="10">
        <v>38</v>
      </c>
      <c r="G32" s="33">
        <f t="shared" si="0"/>
        <v>18.627450980392158</v>
      </c>
      <c r="H32" s="41">
        <v>0</v>
      </c>
      <c r="I32" s="42">
        <f t="shared" si="1"/>
        <v>0</v>
      </c>
      <c r="J32" s="52">
        <v>0</v>
      </c>
      <c r="K32" s="42">
        <v>0</v>
      </c>
      <c r="L32" s="41">
        <v>64.69</v>
      </c>
      <c r="M32" s="42">
        <f t="shared" si="3"/>
        <v>22.20204050085021</v>
      </c>
      <c r="N32" s="42">
        <f t="shared" si="4"/>
        <v>40.82949148124237</v>
      </c>
      <c r="O32" s="41"/>
      <c r="P32" s="51" t="s">
        <v>90</v>
      </c>
    </row>
    <row r="33" spans="1:16" ht="15">
      <c r="A33" s="39">
        <v>27</v>
      </c>
      <c r="B33" s="40" t="s">
        <v>81</v>
      </c>
      <c r="C33" s="22" t="s">
        <v>150</v>
      </c>
      <c r="D33" s="22" t="s">
        <v>11</v>
      </c>
      <c r="E33" s="23">
        <v>9</v>
      </c>
      <c r="F33" s="23">
        <v>27</v>
      </c>
      <c r="G33" s="33">
        <f t="shared" si="0"/>
        <v>13.235294117647058</v>
      </c>
      <c r="H33" s="41">
        <v>0</v>
      </c>
      <c r="I33" s="42">
        <f t="shared" si="1"/>
        <v>0</v>
      </c>
      <c r="J33" s="45">
        <v>0</v>
      </c>
      <c r="K33" s="42">
        <v>0</v>
      </c>
      <c r="L33" s="41">
        <v>106.34</v>
      </c>
      <c r="M33" s="42">
        <f t="shared" si="3"/>
        <v>13.506206507429</v>
      </c>
      <c r="N33" s="42">
        <f t="shared" si="4"/>
        <v>26.741500625076057</v>
      </c>
      <c r="O33" s="52"/>
      <c r="P33" s="54" t="s">
        <v>96</v>
      </c>
    </row>
    <row r="35" spans="2:6" ht="12.75">
      <c r="B35" s="113" t="s">
        <v>99</v>
      </c>
      <c r="C35" s="113"/>
      <c r="D35" s="113"/>
      <c r="E35" s="113"/>
      <c r="F35" s="113"/>
    </row>
    <row r="37" ht="7.5" customHeight="1"/>
  </sheetData>
  <sheetProtection selectLockedCells="1" selectUnlockedCells="1"/>
  <mergeCells count="15">
    <mergeCell ref="B35:F35"/>
    <mergeCell ref="H5:I5"/>
    <mergeCell ref="J5:K5"/>
    <mergeCell ref="O5:O6"/>
    <mergeCell ref="P5:P6"/>
    <mergeCell ref="C2:O2"/>
    <mergeCell ref="C3:O3"/>
    <mergeCell ref="A5:A6"/>
    <mergeCell ref="B5:B6"/>
    <mergeCell ref="C5:C6"/>
    <mergeCell ref="C1:N1"/>
    <mergeCell ref="L5:M5"/>
    <mergeCell ref="D5:D6"/>
    <mergeCell ref="E5:E6"/>
    <mergeCell ref="F5:G5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2022-12-08T08:46:50Z</cp:lastPrinted>
  <dcterms:modified xsi:type="dcterms:W3CDTF">2022-12-12T09:54:35Z</dcterms:modified>
  <cp:category/>
  <cp:version/>
  <cp:contentType/>
  <cp:contentStatus/>
</cp:coreProperties>
</file>