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510" windowHeight="9375" activeTab="5"/>
  </bookViews>
  <sheets>
    <sheet name="9 класс" sheetId="1" r:id="rId1"/>
    <sheet name="10 класс" sheetId="2" r:id="rId2"/>
    <sheet name="11 класс" sheetId="3" r:id="rId3"/>
    <sheet name="9 кл побед и приз" sheetId="4" r:id="rId4"/>
    <sheet name="10 кл побед и приз" sheetId="5" r:id="rId5"/>
    <sheet name="11 кл побед и приз" sheetId="6" r:id="rId6"/>
  </sheets>
  <definedNames/>
  <calcPr fullCalcOnLoad="1"/>
</workbook>
</file>

<file path=xl/sharedStrings.xml><?xml version="1.0" encoding="utf-8"?>
<sst xmlns="http://schemas.openxmlformats.org/spreadsheetml/2006/main" count="486" uniqueCount="184">
  <si>
    <t>№</t>
  </si>
  <si>
    <t>Рейтинг</t>
  </si>
  <si>
    <t>Фамилия</t>
  </si>
  <si>
    <t>Имя</t>
  </si>
  <si>
    <t>Отчество</t>
  </si>
  <si>
    <t>Сокращ название ОО</t>
  </si>
  <si>
    <t>Тип диплома</t>
  </si>
  <si>
    <t>ФИО учителя, наставника</t>
  </si>
  <si>
    <t>Сергеевна</t>
  </si>
  <si>
    <t>МОУ СОШ №3</t>
  </si>
  <si>
    <t>Виктория</t>
  </si>
  <si>
    <t>Константиновна</t>
  </si>
  <si>
    <t>Александрович</t>
  </si>
  <si>
    <t>Александровна</t>
  </si>
  <si>
    <t>№ п/п</t>
  </si>
  <si>
    <t>Алексеевна</t>
  </si>
  <si>
    <t>Рабцевич</t>
  </si>
  <si>
    <t>Ксения</t>
  </si>
  <si>
    <t>Руслановна</t>
  </si>
  <si>
    <t>Евгеньевич</t>
  </si>
  <si>
    <t>Юрьевна</t>
  </si>
  <si>
    <t>Дарья</t>
  </si>
  <si>
    <t>Максим</t>
  </si>
  <si>
    <t>Сергеевич</t>
  </si>
  <si>
    <t>Олегович</t>
  </si>
  <si>
    <t>Максимовна</t>
  </si>
  <si>
    <t>МОУ лицей №1</t>
  </si>
  <si>
    <t>МОУ СОШ №4 "ЦО"</t>
  </si>
  <si>
    <t>Георгиевич</t>
  </si>
  <si>
    <t>Владислав</t>
  </si>
  <si>
    <t>Юрьевич</t>
  </si>
  <si>
    <t>Павлович</t>
  </si>
  <si>
    <t>Алексеевич</t>
  </si>
  <si>
    <t>Егор</t>
  </si>
  <si>
    <t>Любовь</t>
  </si>
  <si>
    <t>МОУ Константиновская СОШ</t>
  </si>
  <si>
    <t>Председатель жюри</t>
  </si>
  <si>
    <t xml:space="preserve">Результат (балл) </t>
  </si>
  <si>
    <t>Смирнов</t>
  </si>
  <si>
    <t>Семен</t>
  </si>
  <si>
    <t>Михайлович</t>
  </si>
  <si>
    <t>Олеговна</t>
  </si>
  <si>
    <t xml:space="preserve">юноши </t>
  </si>
  <si>
    <t xml:space="preserve">Антропов </t>
  </si>
  <si>
    <t>Кирилл</t>
  </si>
  <si>
    <t xml:space="preserve">МОУ СОШ №7 </t>
  </si>
  <si>
    <t xml:space="preserve">Клюев </t>
  </si>
  <si>
    <t>Масленников</t>
  </si>
  <si>
    <t>Роман</t>
  </si>
  <si>
    <t>МОУ Фоминская СОШ</t>
  </si>
  <si>
    <t>Шилов</t>
  </si>
  <si>
    <t>Константинович</t>
  </si>
  <si>
    <t>Корягин</t>
  </si>
  <si>
    <t>Денис</t>
  </si>
  <si>
    <t>Андреевич</t>
  </si>
  <si>
    <t>МОУ Левобережная шк.</t>
  </si>
  <si>
    <t>Евгеньевна</t>
  </si>
  <si>
    <t>девушки</t>
  </si>
  <si>
    <t>Науменко</t>
  </si>
  <si>
    <t>Наталья</t>
  </si>
  <si>
    <t xml:space="preserve">Лебедева </t>
  </si>
  <si>
    <t>Екатерина</t>
  </si>
  <si>
    <t>Дмитриевна</t>
  </si>
  <si>
    <t>Тарашова</t>
  </si>
  <si>
    <t>Пиликова</t>
  </si>
  <si>
    <t>Валерия</t>
  </si>
  <si>
    <t>Булкина</t>
  </si>
  <si>
    <t>Анна</t>
  </si>
  <si>
    <t>МОУ Ченцевская СОШ</t>
  </si>
  <si>
    <t>Аксёнов С.Б.</t>
  </si>
  <si>
    <t>Красноперов Е.А.</t>
  </si>
  <si>
    <t>Низов С.С.</t>
  </si>
  <si>
    <t>Красавин А.Н.</t>
  </si>
  <si>
    <t>Савельичев В.Н.</t>
  </si>
  <si>
    <t>Иванова О.Н.</t>
  </si>
  <si>
    <t>Кинарейкина Н.В.</t>
  </si>
  <si>
    <t>Жирнов В.П.</t>
  </si>
  <si>
    <t xml:space="preserve">Марков  </t>
  </si>
  <si>
    <t>Никита</t>
  </si>
  <si>
    <t>МОУ СОШ № 6</t>
  </si>
  <si>
    <t>Шмаков</t>
  </si>
  <si>
    <t>Иванович</t>
  </si>
  <si>
    <t>Кузнецов</t>
  </si>
  <si>
    <t>Андрей</t>
  </si>
  <si>
    <t>Панов</t>
  </si>
  <si>
    <t>Илья</t>
  </si>
  <si>
    <t>Романович</t>
  </si>
  <si>
    <t xml:space="preserve">Волков </t>
  </si>
  <si>
    <t>Семён</t>
  </si>
  <si>
    <t xml:space="preserve">девушки </t>
  </si>
  <si>
    <t>Шодиева</t>
  </si>
  <si>
    <t>Хутруза</t>
  </si>
  <si>
    <t>Абдуламитовна</t>
  </si>
  <si>
    <t xml:space="preserve">Дмитриева  </t>
  </si>
  <si>
    <t>Чумакова</t>
  </si>
  <si>
    <t>Геннадьевна</t>
  </si>
  <si>
    <t>Попова</t>
  </si>
  <si>
    <t>Витальевна</t>
  </si>
  <si>
    <t>Диков К.Д.</t>
  </si>
  <si>
    <t>Новикова Л.В.</t>
  </si>
  <si>
    <t>Яковлев С.В.</t>
  </si>
  <si>
    <t>Тарасов</t>
  </si>
  <si>
    <t>Ильич</t>
  </si>
  <si>
    <t xml:space="preserve">Маев  </t>
  </si>
  <si>
    <t>Леонид</t>
  </si>
  <si>
    <t>Савин</t>
  </si>
  <si>
    <t>Далер</t>
  </si>
  <si>
    <t>Муродович</t>
  </si>
  <si>
    <t>Саранди</t>
  </si>
  <si>
    <t>МОУ Великосельская ООШ</t>
  </si>
  <si>
    <t>Юдин</t>
  </si>
  <si>
    <t>Тихон</t>
  </si>
  <si>
    <t>ЧОУ Православная школа</t>
  </si>
  <si>
    <t>Работалов</t>
  </si>
  <si>
    <t xml:space="preserve">Никита </t>
  </si>
  <si>
    <t>Броян</t>
  </si>
  <si>
    <t>Шамал</t>
  </si>
  <si>
    <t>Самвелович</t>
  </si>
  <si>
    <t>Усупов</t>
  </si>
  <si>
    <t>Сло</t>
  </si>
  <si>
    <t xml:space="preserve">Соколов </t>
  </si>
  <si>
    <t xml:space="preserve">Александр </t>
  </si>
  <si>
    <t>Чащин</t>
  </si>
  <si>
    <t>Савелий</t>
  </si>
  <si>
    <t>Дмитриевич</t>
  </si>
  <si>
    <t>Владимир</t>
  </si>
  <si>
    <t>Фавстов</t>
  </si>
  <si>
    <t>Валерий</t>
  </si>
  <si>
    <t>Воробьев С.С.</t>
  </si>
  <si>
    <t>Городилов А.Д.</t>
  </si>
  <si>
    <t>Денежкин Г.Н.</t>
  </si>
  <si>
    <t>Орлов Г.В.</t>
  </si>
  <si>
    <t>Киршин В.В.</t>
  </si>
  <si>
    <t xml:space="preserve">Клименченко  </t>
  </si>
  <si>
    <t>Арина</t>
  </si>
  <si>
    <t xml:space="preserve">Григорьева  </t>
  </si>
  <si>
    <t>Яна</t>
  </si>
  <si>
    <t>Сальникова</t>
  </si>
  <si>
    <t>Мария</t>
  </si>
  <si>
    <t>Тихомирова</t>
  </si>
  <si>
    <t>Николаевна</t>
  </si>
  <si>
    <t>Кинарейкина</t>
  </si>
  <si>
    <t xml:space="preserve">Александра </t>
  </si>
  <si>
    <t>Чумичева</t>
  </si>
  <si>
    <t>Михайловна</t>
  </si>
  <si>
    <t>Новоденская</t>
  </si>
  <si>
    <t>Евгения</t>
  </si>
  <si>
    <t>Новикова</t>
  </si>
  <si>
    <t xml:space="preserve">Орлова </t>
  </si>
  <si>
    <t>Олеся</t>
  </si>
  <si>
    <t>Соколова</t>
  </si>
  <si>
    <t>Гусарова</t>
  </si>
  <si>
    <t>Анжелика</t>
  </si>
  <si>
    <t>МОУ Павловская ООШ</t>
  </si>
  <si>
    <t>Синькина</t>
  </si>
  <si>
    <t>Безобразов Н.В.</t>
  </si>
  <si>
    <t>Оценка</t>
  </si>
  <si>
    <t>Балл</t>
  </si>
  <si>
    <t xml:space="preserve">Место </t>
  </si>
  <si>
    <t>Время</t>
  </si>
  <si>
    <t>Штраф</t>
  </si>
  <si>
    <t>Сумма</t>
  </si>
  <si>
    <t>Место</t>
  </si>
  <si>
    <t xml:space="preserve">Смирнова </t>
  </si>
  <si>
    <t xml:space="preserve">Итоговая ведомость результатов муниципального этапа всероссийской олимпиады школьников по физической культуре </t>
  </si>
  <si>
    <t xml:space="preserve">       9 класс                                       24.11.2015г.</t>
  </si>
  <si>
    <t>Итоговая ведомость результатов муниципального этапа всероссийской олимпиады школьников по физической культуре</t>
  </si>
  <si>
    <t xml:space="preserve">       10 класс                                          24.11.2015</t>
  </si>
  <si>
    <t xml:space="preserve">       11 класс                                                    24.11.2015г</t>
  </si>
  <si>
    <t>Сумма баллов</t>
  </si>
  <si>
    <t>Диплом победителя</t>
  </si>
  <si>
    <t>Диплом призера</t>
  </si>
  <si>
    <t>Акробатика 20 б.</t>
  </si>
  <si>
    <t xml:space="preserve">Челночный бег </t>
  </si>
  <si>
    <t xml:space="preserve">Баскетбол </t>
  </si>
  <si>
    <t>Теоретическая часть 41 б.</t>
  </si>
  <si>
    <t>Акробатика 20 б</t>
  </si>
  <si>
    <t>Девушки</t>
  </si>
  <si>
    <t xml:space="preserve">Юноши </t>
  </si>
  <si>
    <t xml:space="preserve">Диков К.Д. </t>
  </si>
  <si>
    <t>Список победителей и призёров муниципального этапа всероссийской олимпиады школьников по физической культуре</t>
  </si>
  <si>
    <t xml:space="preserve">       9 класс                                      24.11.2015г.</t>
  </si>
  <si>
    <t xml:space="preserve">       10 класс                                         24.11.2015</t>
  </si>
  <si>
    <t>Юноши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</si>
</sst>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2"/>
    </font>
    <font>
      <sz val="10"/>
      <name val="Arial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5" fillId="0" borderId="10" xfId="53" applyFont="1" applyBorder="1" applyAlignment="1">
      <alignment horizontal="left" wrapText="1"/>
      <protection/>
    </xf>
    <xf numFmtId="0" fontId="5" fillId="0" borderId="10" xfId="53" applyFont="1" applyBorder="1">
      <alignment/>
      <protection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/>
    </xf>
    <xf numFmtId="0" fontId="5" fillId="0" borderId="10" xfId="53" applyFont="1" applyBorder="1" applyAlignment="1">
      <alignment wrapText="1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23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0" fillId="0" borderId="10" xfId="56" applyFont="1" applyBorder="1">
      <alignment/>
      <protection/>
    </xf>
    <xf numFmtId="0" fontId="0" fillId="0" borderId="0" xfId="56" applyFont="1">
      <alignment/>
      <protection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54">
      <alignment/>
      <protection/>
    </xf>
    <xf numFmtId="0" fontId="0" fillId="0" borderId="10" xfId="54" applyBorder="1">
      <alignment/>
      <protection/>
    </xf>
    <xf numFmtId="0" fontId="5" fillId="0" borderId="29" xfId="0" applyFont="1" applyBorder="1" applyAlignment="1">
      <alignment horizontal="center" vertical="center" wrapText="1"/>
    </xf>
    <xf numFmtId="0" fontId="0" fillId="3" borderId="16" xfId="0" applyFill="1" applyBorder="1" applyAlignment="1">
      <alignment horizontal="center"/>
    </xf>
    <xf numFmtId="0" fontId="0" fillId="0" borderId="0" xfId="55">
      <alignment/>
      <protection/>
    </xf>
    <xf numFmtId="0" fontId="0" fillId="0" borderId="10" xfId="55" applyBorder="1">
      <alignment/>
      <protection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30" xfId="0" applyFont="1" applyBorder="1" applyAlignment="1">
      <alignment wrapText="1"/>
    </xf>
    <xf numFmtId="2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12" fillId="3" borderId="2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4" fontId="1" fillId="0" borderId="0" xfId="43" applyFont="1" applyAlignment="1">
      <alignment horizontal="center" vertical="center"/>
    </xf>
    <xf numFmtId="44" fontId="1" fillId="0" borderId="0" xfId="43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0 класс" xfId="54"/>
    <cellStyle name="Обычный_11 класс" xfId="55"/>
    <cellStyle name="Обычный_9 класс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1"/>
  <sheetViews>
    <sheetView zoomScale="91" zoomScaleNormal="91" zoomScalePageLayoutView="0" workbookViewId="0" topLeftCell="I4">
      <selection activeCell="V23" sqref="V23"/>
    </sheetView>
  </sheetViews>
  <sheetFormatPr defaultColWidth="9.00390625" defaultRowHeight="12.75"/>
  <cols>
    <col min="1" max="1" width="4.625" style="0" customWidth="1"/>
    <col min="2" max="2" width="14.00390625" style="0" customWidth="1"/>
    <col min="3" max="3" width="12.25390625" style="0" customWidth="1"/>
    <col min="4" max="4" width="16.375" style="1" customWidth="1"/>
    <col min="5" max="5" width="21.375" style="1" customWidth="1"/>
    <col min="6" max="6" width="8.625" style="1" customWidth="1"/>
    <col min="7" max="7" width="6.75390625" style="1" customWidth="1"/>
    <col min="8" max="8" width="7.125" style="0" customWidth="1"/>
    <col min="9" max="9" width="6.75390625" style="0" customWidth="1"/>
    <col min="10" max="10" width="6.625" style="0" customWidth="1"/>
    <col min="11" max="12" width="7.875" style="0" customWidth="1"/>
    <col min="13" max="13" width="6.25390625" style="0" customWidth="1"/>
    <col min="14" max="14" width="7.875" style="0" customWidth="1"/>
    <col min="15" max="15" width="6.75390625" style="0" customWidth="1"/>
    <col min="16" max="16" width="6.625" style="0" customWidth="1"/>
    <col min="17" max="20" width="7.875" style="0" customWidth="1"/>
    <col min="21" max="21" width="8.25390625" style="0" customWidth="1"/>
    <col min="22" max="22" width="12.25390625" style="0" customWidth="1"/>
    <col min="23" max="23" width="17.00390625" style="0" customWidth="1"/>
    <col min="24" max="24" width="14.625" style="0" customWidth="1"/>
    <col min="25" max="25" width="6.25390625" style="0" customWidth="1"/>
    <col min="26" max="26" width="10.75390625" style="0" customWidth="1"/>
    <col min="27" max="27" width="9.375" style="0" customWidth="1"/>
    <col min="28" max="77" width="2.75390625" style="0" customWidth="1"/>
  </cols>
  <sheetData>
    <row r="1" spans="1:36" ht="14.25">
      <c r="A1" s="10"/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>
      <c r="A2" s="10"/>
      <c r="B2" s="116" t="s">
        <v>164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4.25">
      <c r="A3" s="10"/>
      <c r="B3" s="10"/>
      <c r="C3" s="10"/>
      <c r="D3" s="115" t="s">
        <v>165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25.5" customHeight="1">
      <c r="A4" s="55" t="s">
        <v>14</v>
      </c>
      <c r="B4" s="15" t="s">
        <v>2</v>
      </c>
      <c r="C4" s="16" t="s">
        <v>3</v>
      </c>
      <c r="D4" s="16" t="s">
        <v>4</v>
      </c>
      <c r="E4" s="16" t="s">
        <v>5</v>
      </c>
      <c r="F4" s="120" t="s">
        <v>175</v>
      </c>
      <c r="G4" s="121"/>
      <c r="H4" s="122"/>
      <c r="I4" s="120" t="s">
        <v>174</v>
      </c>
      <c r="J4" s="121"/>
      <c r="K4" s="121"/>
      <c r="L4" s="121"/>
      <c r="M4" s="122"/>
      <c r="N4" s="120" t="s">
        <v>173</v>
      </c>
      <c r="O4" s="121"/>
      <c r="P4" s="122"/>
      <c r="Q4" s="120" t="s">
        <v>176</v>
      </c>
      <c r="R4" s="121"/>
      <c r="S4" s="122"/>
      <c r="T4" s="113" t="s">
        <v>169</v>
      </c>
      <c r="U4" s="109" t="s">
        <v>1</v>
      </c>
      <c r="V4" s="111" t="s">
        <v>6</v>
      </c>
      <c r="W4" s="109" t="s">
        <v>7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4" ht="12.75">
      <c r="A5" s="56"/>
      <c r="B5" s="57"/>
      <c r="C5" s="57"/>
      <c r="D5" s="58"/>
      <c r="E5" s="58"/>
      <c r="F5" s="59" t="s">
        <v>156</v>
      </c>
      <c r="G5" s="65" t="s">
        <v>157</v>
      </c>
      <c r="H5" s="60" t="s">
        <v>158</v>
      </c>
      <c r="I5" s="64" t="s">
        <v>159</v>
      </c>
      <c r="J5" s="60" t="s">
        <v>160</v>
      </c>
      <c r="K5" s="64" t="s">
        <v>161</v>
      </c>
      <c r="L5" s="66" t="s">
        <v>157</v>
      </c>
      <c r="M5" s="60" t="s">
        <v>162</v>
      </c>
      <c r="N5" s="64" t="s">
        <v>159</v>
      </c>
      <c r="O5" s="65" t="s">
        <v>157</v>
      </c>
      <c r="P5" s="64" t="s">
        <v>162</v>
      </c>
      <c r="Q5" s="59" t="s">
        <v>156</v>
      </c>
      <c r="R5" s="65" t="s">
        <v>157</v>
      </c>
      <c r="S5" s="60" t="s">
        <v>158</v>
      </c>
      <c r="T5" s="114"/>
      <c r="U5" s="110"/>
      <c r="V5" s="112"/>
      <c r="W5" s="110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.75">
      <c r="A6" s="117" t="s">
        <v>42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9"/>
      <c r="X6" s="18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31.5">
      <c r="A7" s="47">
        <v>1</v>
      </c>
      <c r="B7" s="22" t="s">
        <v>110</v>
      </c>
      <c r="C7" s="22" t="s">
        <v>111</v>
      </c>
      <c r="D7" s="22" t="s">
        <v>30</v>
      </c>
      <c r="E7" s="49" t="s">
        <v>112</v>
      </c>
      <c r="F7" s="53">
        <v>9.75</v>
      </c>
      <c r="G7" s="61">
        <f aca="true" t="shared" si="0" ref="G7:G18">(25*F7)/41</f>
        <v>5.945121951219512</v>
      </c>
      <c r="H7" s="53">
        <v>5</v>
      </c>
      <c r="I7" s="53">
        <v>20.7</v>
      </c>
      <c r="J7" s="53">
        <v>14</v>
      </c>
      <c r="K7" s="53">
        <f aca="true" t="shared" si="1" ref="K7:K18">I7+J7</f>
        <v>34.7</v>
      </c>
      <c r="L7" s="61">
        <f aca="true" t="shared" si="2" ref="L7:L18">(25*$K$11)/K7</f>
        <v>26.368876080691642</v>
      </c>
      <c r="M7" s="53">
        <v>1</v>
      </c>
      <c r="N7" s="53">
        <v>43.68</v>
      </c>
      <c r="O7" s="61">
        <f aca="true" t="shared" si="3" ref="O7:O18">(25*$N$11)/N7</f>
        <v>27.054716117216117</v>
      </c>
      <c r="P7" s="53">
        <v>1</v>
      </c>
      <c r="Q7" s="89">
        <v>17.93</v>
      </c>
      <c r="R7" s="61">
        <f aca="true" t="shared" si="4" ref="R7:R18">(25*Q7)/20</f>
        <v>22.4125</v>
      </c>
      <c r="S7" s="53">
        <v>3</v>
      </c>
      <c r="T7" s="61">
        <f aca="true" t="shared" si="5" ref="T7:T18">G7+L7+O7+R7</f>
        <v>81.78121414912727</v>
      </c>
      <c r="U7" s="53">
        <v>1</v>
      </c>
      <c r="V7" s="86" t="s">
        <v>170</v>
      </c>
      <c r="W7" s="54" t="s">
        <v>130</v>
      </c>
      <c r="X7" s="24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31.5">
      <c r="A8" s="47">
        <v>2</v>
      </c>
      <c r="B8" s="22" t="s">
        <v>122</v>
      </c>
      <c r="C8" s="22" t="s">
        <v>123</v>
      </c>
      <c r="D8" s="22" t="s">
        <v>124</v>
      </c>
      <c r="E8" s="49" t="s">
        <v>26</v>
      </c>
      <c r="F8" s="52">
        <v>12.75</v>
      </c>
      <c r="G8" s="61">
        <f t="shared" si="0"/>
        <v>7.774390243902439</v>
      </c>
      <c r="H8" s="52">
        <v>2</v>
      </c>
      <c r="I8" s="52">
        <v>20.5</v>
      </c>
      <c r="J8" s="52">
        <v>18</v>
      </c>
      <c r="K8" s="53">
        <f t="shared" si="1"/>
        <v>38.5</v>
      </c>
      <c r="L8" s="61">
        <f t="shared" si="2"/>
        <v>23.766233766233768</v>
      </c>
      <c r="M8" s="52">
        <v>7</v>
      </c>
      <c r="N8" s="52">
        <v>51.34</v>
      </c>
      <c r="O8" s="61">
        <f t="shared" si="3"/>
        <v>23.018114530580444</v>
      </c>
      <c r="P8" s="52">
        <v>12</v>
      </c>
      <c r="Q8" s="90">
        <v>18</v>
      </c>
      <c r="R8" s="61">
        <f t="shared" si="4"/>
        <v>22.5</v>
      </c>
      <c r="S8" s="52">
        <v>1</v>
      </c>
      <c r="T8" s="61">
        <f t="shared" si="5"/>
        <v>77.05873854071665</v>
      </c>
      <c r="U8" s="52">
        <v>2</v>
      </c>
      <c r="V8" s="86" t="s">
        <v>171</v>
      </c>
      <c r="W8" s="48" t="s">
        <v>128</v>
      </c>
      <c r="X8" s="24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31.5">
      <c r="A9" s="47">
        <v>3</v>
      </c>
      <c r="B9" s="22" t="s">
        <v>115</v>
      </c>
      <c r="C9" s="22" t="s">
        <v>116</v>
      </c>
      <c r="D9" s="22" t="s">
        <v>117</v>
      </c>
      <c r="E9" s="49" t="s">
        <v>9</v>
      </c>
      <c r="F9" s="53">
        <v>7.5</v>
      </c>
      <c r="G9" s="61">
        <f t="shared" si="0"/>
        <v>4.573170731707317</v>
      </c>
      <c r="H9" s="53">
        <v>7</v>
      </c>
      <c r="I9" s="53">
        <v>21.3</v>
      </c>
      <c r="J9" s="53">
        <v>14</v>
      </c>
      <c r="K9" s="53">
        <f t="shared" si="1"/>
        <v>35.3</v>
      </c>
      <c r="L9" s="61">
        <f t="shared" si="2"/>
        <v>25.920679886685555</v>
      </c>
      <c r="M9" s="53">
        <v>2</v>
      </c>
      <c r="N9" s="53">
        <v>49.47</v>
      </c>
      <c r="O9" s="61">
        <f t="shared" si="3"/>
        <v>23.888215079846372</v>
      </c>
      <c r="P9" s="53">
        <v>10</v>
      </c>
      <c r="Q9" s="89">
        <v>17.95</v>
      </c>
      <c r="R9" s="61">
        <f t="shared" si="4"/>
        <v>22.4375</v>
      </c>
      <c r="S9" s="53">
        <v>2</v>
      </c>
      <c r="T9" s="61">
        <f t="shared" si="5"/>
        <v>76.81956569823924</v>
      </c>
      <c r="U9" s="53">
        <v>3</v>
      </c>
      <c r="V9" s="86" t="s">
        <v>171</v>
      </c>
      <c r="W9" s="54" t="s">
        <v>99</v>
      </c>
      <c r="X9" s="24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31.5">
      <c r="A10" s="47">
        <v>4</v>
      </c>
      <c r="B10" s="22" t="s">
        <v>101</v>
      </c>
      <c r="C10" s="22" t="s">
        <v>29</v>
      </c>
      <c r="D10" s="22" t="s">
        <v>102</v>
      </c>
      <c r="E10" s="49" t="s">
        <v>26</v>
      </c>
      <c r="F10" s="52">
        <v>7.25</v>
      </c>
      <c r="G10" s="61">
        <f t="shared" si="0"/>
        <v>4.420731707317073</v>
      </c>
      <c r="H10" s="52">
        <v>8</v>
      </c>
      <c r="I10" s="52">
        <v>23.6</v>
      </c>
      <c r="J10" s="52">
        <v>14</v>
      </c>
      <c r="K10" s="53">
        <f t="shared" si="1"/>
        <v>37.6</v>
      </c>
      <c r="L10" s="61">
        <f t="shared" si="2"/>
        <v>24.335106382978722</v>
      </c>
      <c r="M10" s="52">
        <v>5</v>
      </c>
      <c r="N10" s="52">
        <v>46.34</v>
      </c>
      <c r="O10" s="61">
        <f t="shared" si="3"/>
        <v>25.50172637030643</v>
      </c>
      <c r="P10" s="52">
        <v>6</v>
      </c>
      <c r="Q10" s="90">
        <v>17.17</v>
      </c>
      <c r="R10" s="61">
        <f t="shared" si="4"/>
        <v>21.462500000000002</v>
      </c>
      <c r="S10" s="52">
        <v>4</v>
      </c>
      <c r="T10" s="61">
        <f t="shared" si="5"/>
        <v>75.72006446060223</v>
      </c>
      <c r="U10" s="52">
        <v>4</v>
      </c>
      <c r="V10" s="86" t="s">
        <v>171</v>
      </c>
      <c r="W10" s="53" t="s">
        <v>128</v>
      </c>
      <c r="X10" s="24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.75">
      <c r="A11" s="47">
        <v>5</v>
      </c>
      <c r="B11" s="22" t="s">
        <v>108</v>
      </c>
      <c r="C11" s="22" t="s">
        <v>33</v>
      </c>
      <c r="D11" s="22" t="s">
        <v>102</v>
      </c>
      <c r="E11" s="49" t="s">
        <v>109</v>
      </c>
      <c r="F11" s="53">
        <v>10.75</v>
      </c>
      <c r="G11" s="61">
        <f t="shared" si="0"/>
        <v>6.554878048780488</v>
      </c>
      <c r="H11" s="53">
        <v>4</v>
      </c>
      <c r="I11" s="53">
        <v>23.6</v>
      </c>
      <c r="J11" s="53">
        <v>13</v>
      </c>
      <c r="K11" s="53">
        <f t="shared" si="1"/>
        <v>36.6</v>
      </c>
      <c r="L11" s="61">
        <f t="shared" si="2"/>
        <v>25</v>
      </c>
      <c r="M11" s="53">
        <v>3</v>
      </c>
      <c r="N11" s="53">
        <v>47.27</v>
      </c>
      <c r="O11" s="61">
        <f t="shared" si="3"/>
        <v>25</v>
      </c>
      <c r="P11" s="53">
        <v>7</v>
      </c>
      <c r="Q11" s="89">
        <v>14.93</v>
      </c>
      <c r="R11" s="61">
        <f t="shared" si="4"/>
        <v>18.6625</v>
      </c>
      <c r="S11" s="53">
        <v>9</v>
      </c>
      <c r="T11" s="61">
        <f t="shared" si="5"/>
        <v>75.21737804878049</v>
      </c>
      <c r="U11" s="53">
        <v>5</v>
      </c>
      <c r="V11" s="53"/>
      <c r="W11" s="53" t="s">
        <v>131</v>
      </c>
      <c r="X11" s="24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5.75">
      <c r="A12" s="47">
        <v>6</v>
      </c>
      <c r="B12" s="22" t="s">
        <v>120</v>
      </c>
      <c r="C12" s="22" t="s">
        <v>121</v>
      </c>
      <c r="D12" s="22" t="s">
        <v>24</v>
      </c>
      <c r="E12" s="49" t="s">
        <v>45</v>
      </c>
      <c r="F12" s="52">
        <v>11.25</v>
      </c>
      <c r="G12" s="61">
        <f t="shared" si="0"/>
        <v>6.859756097560975</v>
      </c>
      <c r="H12" s="52">
        <v>3</v>
      </c>
      <c r="I12" s="52">
        <v>24.2</v>
      </c>
      <c r="J12" s="52">
        <v>14</v>
      </c>
      <c r="K12" s="53">
        <f t="shared" si="1"/>
        <v>38.2</v>
      </c>
      <c r="L12" s="61">
        <f t="shared" si="2"/>
        <v>23.95287958115183</v>
      </c>
      <c r="M12" s="52">
        <v>6</v>
      </c>
      <c r="N12" s="52">
        <v>48.75</v>
      </c>
      <c r="O12" s="61">
        <f t="shared" si="3"/>
        <v>24.24102564102564</v>
      </c>
      <c r="P12" s="52">
        <v>8</v>
      </c>
      <c r="Q12" s="90">
        <v>15.3</v>
      </c>
      <c r="R12" s="61">
        <f t="shared" si="4"/>
        <v>19.125</v>
      </c>
      <c r="S12" s="52">
        <v>8</v>
      </c>
      <c r="T12" s="61">
        <f t="shared" si="5"/>
        <v>74.17866131973844</v>
      </c>
      <c r="U12" s="52">
        <v>6</v>
      </c>
      <c r="V12" s="52"/>
      <c r="W12" s="48" t="s">
        <v>69</v>
      </c>
      <c r="X12" s="24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5.75">
      <c r="A13" s="47">
        <v>7</v>
      </c>
      <c r="B13" s="22" t="s">
        <v>113</v>
      </c>
      <c r="C13" s="22" t="s">
        <v>114</v>
      </c>
      <c r="D13" s="22" t="s">
        <v>32</v>
      </c>
      <c r="E13" s="49" t="s">
        <v>9</v>
      </c>
      <c r="F13" s="53">
        <v>15.75</v>
      </c>
      <c r="G13" s="61">
        <f t="shared" si="0"/>
        <v>9.603658536585366</v>
      </c>
      <c r="H13" s="53">
        <v>1</v>
      </c>
      <c r="I13" s="53">
        <v>26.4</v>
      </c>
      <c r="J13" s="53">
        <v>15</v>
      </c>
      <c r="K13" s="53">
        <f t="shared" si="1"/>
        <v>41.4</v>
      </c>
      <c r="L13" s="61">
        <f t="shared" si="2"/>
        <v>22.10144927536232</v>
      </c>
      <c r="M13" s="53">
        <v>9</v>
      </c>
      <c r="N13" s="53">
        <v>45.83</v>
      </c>
      <c r="O13" s="61">
        <f t="shared" si="3"/>
        <v>25.78551167357626</v>
      </c>
      <c r="P13" s="53">
        <v>3</v>
      </c>
      <c r="Q13" s="89">
        <v>12.57</v>
      </c>
      <c r="R13" s="61">
        <f t="shared" si="4"/>
        <v>15.7125</v>
      </c>
      <c r="S13" s="53">
        <v>11</v>
      </c>
      <c r="T13" s="61">
        <f t="shared" si="5"/>
        <v>73.20311948552394</v>
      </c>
      <c r="U13" s="53">
        <v>7</v>
      </c>
      <c r="V13" s="53"/>
      <c r="W13" s="54" t="s">
        <v>99</v>
      </c>
      <c r="X13" s="24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5.75">
      <c r="A14" s="47">
        <v>8</v>
      </c>
      <c r="B14" s="22" t="s">
        <v>118</v>
      </c>
      <c r="C14" s="22" t="s">
        <v>119</v>
      </c>
      <c r="D14" s="22" t="s">
        <v>28</v>
      </c>
      <c r="E14" s="49" t="s">
        <v>9</v>
      </c>
      <c r="F14" s="52">
        <v>8.5</v>
      </c>
      <c r="G14" s="61">
        <f t="shared" si="0"/>
        <v>5.182926829268292</v>
      </c>
      <c r="H14" s="52">
        <v>6</v>
      </c>
      <c r="I14" s="52">
        <v>21.4</v>
      </c>
      <c r="J14" s="52">
        <v>16</v>
      </c>
      <c r="K14" s="53">
        <f t="shared" si="1"/>
        <v>37.4</v>
      </c>
      <c r="L14" s="61">
        <f t="shared" si="2"/>
        <v>24.46524064171123</v>
      </c>
      <c r="M14" s="52">
        <v>4</v>
      </c>
      <c r="N14" s="52">
        <v>49.86</v>
      </c>
      <c r="O14" s="61">
        <f t="shared" si="3"/>
        <v>23.70136381869234</v>
      </c>
      <c r="P14" s="52">
        <v>11</v>
      </c>
      <c r="Q14" s="90">
        <v>15.5</v>
      </c>
      <c r="R14" s="61">
        <f t="shared" si="4"/>
        <v>19.375</v>
      </c>
      <c r="S14" s="52">
        <v>7</v>
      </c>
      <c r="T14" s="61">
        <f t="shared" si="5"/>
        <v>72.72453128967186</v>
      </c>
      <c r="U14" s="52">
        <v>8</v>
      </c>
      <c r="V14" s="52"/>
      <c r="W14" s="48" t="s">
        <v>99</v>
      </c>
      <c r="X14" s="24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5.75">
      <c r="A15" s="47">
        <v>9</v>
      </c>
      <c r="B15" s="22" t="s">
        <v>126</v>
      </c>
      <c r="C15" s="22" t="s">
        <v>127</v>
      </c>
      <c r="D15" s="22" t="s">
        <v>124</v>
      </c>
      <c r="E15" s="49" t="s">
        <v>55</v>
      </c>
      <c r="F15" s="53">
        <v>6</v>
      </c>
      <c r="G15" s="61">
        <f t="shared" si="0"/>
        <v>3.658536585365854</v>
      </c>
      <c r="H15" s="53">
        <v>9</v>
      </c>
      <c r="I15" s="53">
        <v>25.6</v>
      </c>
      <c r="J15" s="53">
        <v>13</v>
      </c>
      <c r="K15" s="53">
        <f t="shared" si="1"/>
        <v>38.6</v>
      </c>
      <c r="L15" s="61">
        <f t="shared" si="2"/>
        <v>23.704663212435232</v>
      </c>
      <c r="M15" s="53">
        <v>8</v>
      </c>
      <c r="N15" s="53">
        <v>45.91</v>
      </c>
      <c r="O15" s="61">
        <f t="shared" si="3"/>
        <v>25.74057939446744</v>
      </c>
      <c r="P15" s="53">
        <v>4</v>
      </c>
      <c r="Q15" s="89">
        <v>13.73</v>
      </c>
      <c r="R15" s="61">
        <f t="shared" si="4"/>
        <v>17.1625</v>
      </c>
      <c r="S15" s="53">
        <v>10</v>
      </c>
      <c r="T15" s="61">
        <f t="shared" si="5"/>
        <v>70.26627919226853</v>
      </c>
      <c r="U15" s="53">
        <v>9</v>
      </c>
      <c r="V15" s="53"/>
      <c r="W15" s="54" t="s">
        <v>72</v>
      </c>
      <c r="X15" s="24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5.75">
      <c r="A16" s="47">
        <v>10</v>
      </c>
      <c r="B16" s="22" t="s">
        <v>103</v>
      </c>
      <c r="C16" s="22" t="s">
        <v>104</v>
      </c>
      <c r="D16" s="22" t="s">
        <v>32</v>
      </c>
      <c r="E16" s="49" t="s">
        <v>79</v>
      </c>
      <c r="F16" s="52">
        <v>0.5</v>
      </c>
      <c r="G16" s="61">
        <f t="shared" si="0"/>
        <v>0.3048780487804878</v>
      </c>
      <c r="H16" s="52">
        <v>11</v>
      </c>
      <c r="I16" s="52">
        <v>28.2</v>
      </c>
      <c r="J16" s="52">
        <v>17</v>
      </c>
      <c r="K16" s="53">
        <f t="shared" si="1"/>
        <v>45.2</v>
      </c>
      <c r="L16" s="61">
        <f t="shared" si="2"/>
        <v>20.243362831858406</v>
      </c>
      <c r="M16" s="52">
        <v>11</v>
      </c>
      <c r="N16" s="52">
        <v>43.86</v>
      </c>
      <c r="O16" s="61">
        <f t="shared" si="3"/>
        <v>26.943684450524398</v>
      </c>
      <c r="P16" s="52">
        <v>2</v>
      </c>
      <c r="Q16" s="90">
        <v>17.03</v>
      </c>
      <c r="R16" s="61">
        <f t="shared" si="4"/>
        <v>21.2875</v>
      </c>
      <c r="S16" s="52">
        <v>6</v>
      </c>
      <c r="T16" s="61">
        <f t="shared" si="5"/>
        <v>68.77942533116328</v>
      </c>
      <c r="U16" s="52">
        <v>10</v>
      </c>
      <c r="V16" s="52"/>
      <c r="W16" s="48" t="s">
        <v>129</v>
      </c>
      <c r="X16" s="24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5.75">
      <c r="A17" s="47">
        <v>11</v>
      </c>
      <c r="B17" s="22" t="s">
        <v>105</v>
      </c>
      <c r="C17" s="22" t="s">
        <v>106</v>
      </c>
      <c r="D17" s="22" t="s">
        <v>107</v>
      </c>
      <c r="E17" s="49" t="s">
        <v>27</v>
      </c>
      <c r="F17" s="53">
        <v>-1</v>
      </c>
      <c r="G17" s="61">
        <f t="shared" si="0"/>
        <v>-0.6097560975609756</v>
      </c>
      <c r="H17" s="53">
        <v>12</v>
      </c>
      <c r="I17" s="53">
        <v>26.9</v>
      </c>
      <c r="J17" s="53">
        <v>21</v>
      </c>
      <c r="K17" s="53">
        <f t="shared" si="1"/>
        <v>47.9</v>
      </c>
      <c r="L17" s="61">
        <f t="shared" si="2"/>
        <v>19.10229645093946</v>
      </c>
      <c r="M17" s="53">
        <v>12</v>
      </c>
      <c r="N17" s="53">
        <v>48.84</v>
      </c>
      <c r="O17" s="61">
        <f t="shared" si="3"/>
        <v>24.196355446355444</v>
      </c>
      <c r="P17" s="53">
        <v>9</v>
      </c>
      <c r="Q17" s="89">
        <v>17.16</v>
      </c>
      <c r="R17" s="61">
        <f t="shared" si="4"/>
        <v>21.45</v>
      </c>
      <c r="S17" s="53">
        <v>5</v>
      </c>
      <c r="T17" s="61">
        <f t="shared" si="5"/>
        <v>64.13889579973393</v>
      </c>
      <c r="U17" s="53">
        <v>11</v>
      </c>
      <c r="V17" s="53"/>
      <c r="W17" s="54" t="s">
        <v>100</v>
      </c>
      <c r="X17" s="24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5.75">
      <c r="A18" s="47">
        <v>12</v>
      </c>
      <c r="B18" s="22" t="s">
        <v>52</v>
      </c>
      <c r="C18" s="22" t="s">
        <v>125</v>
      </c>
      <c r="D18" s="22" t="s">
        <v>23</v>
      </c>
      <c r="E18" s="49" t="s">
        <v>35</v>
      </c>
      <c r="F18" s="53">
        <v>2.25</v>
      </c>
      <c r="G18" s="61">
        <f t="shared" si="0"/>
        <v>1.3719512195121952</v>
      </c>
      <c r="H18" s="53">
        <v>10</v>
      </c>
      <c r="I18" s="53">
        <v>27.9</v>
      </c>
      <c r="J18" s="53">
        <v>16</v>
      </c>
      <c r="K18" s="53">
        <f t="shared" si="1"/>
        <v>43.9</v>
      </c>
      <c r="L18" s="61">
        <f t="shared" si="2"/>
        <v>20.842824601366743</v>
      </c>
      <c r="M18" s="53">
        <v>10</v>
      </c>
      <c r="N18" s="53">
        <v>46.14</v>
      </c>
      <c r="O18" s="61">
        <f t="shared" si="3"/>
        <v>25.612267013437364</v>
      </c>
      <c r="P18" s="53">
        <v>5</v>
      </c>
      <c r="Q18" s="89">
        <v>0</v>
      </c>
      <c r="R18" s="61">
        <f t="shared" si="4"/>
        <v>0</v>
      </c>
      <c r="S18" s="53">
        <v>12</v>
      </c>
      <c r="T18" s="61">
        <f t="shared" si="5"/>
        <v>47.8270428343163</v>
      </c>
      <c r="U18" s="53">
        <v>12</v>
      </c>
      <c r="V18" s="53"/>
      <c r="W18" s="53" t="s">
        <v>132</v>
      </c>
      <c r="X18" s="24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5.75">
      <c r="A19" s="117" t="s">
        <v>57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9"/>
      <c r="X19" s="24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31.5">
      <c r="A20" s="22">
        <v>1</v>
      </c>
      <c r="B20" s="22" t="s">
        <v>139</v>
      </c>
      <c r="C20" s="22" t="s">
        <v>21</v>
      </c>
      <c r="D20" s="22" t="s">
        <v>140</v>
      </c>
      <c r="E20" s="22" t="s">
        <v>9</v>
      </c>
      <c r="F20" s="62">
        <v>19.25</v>
      </c>
      <c r="G20" s="63">
        <f aca="true" t="shared" si="6" ref="G20:G32">(25*F20)/41</f>
        <v>11.737804878048781</v>
      </c>
      <c r="H20" s="62">
        <v>1</v>
      </c>
      <c r="I20" s="62">
        <v>23.2</v>
      </c>
      <c r="J20" s="62">
        <v>7</v>
      </c>
      <c r="K20" s="62">
        <f aca="true" t="shared" si="7" ref="K20:K32">I20+J20</f>
        <v>30.2</v>
      </c>
      <c r="L20" s="63">
        <f aca="true" t="shared" si="8" ref="L20:L32">(25*$K$24)/K20</f>
        <v>33.526490066225165</v>
      </c>
      <c r="M20" s="62">
        <v>1</v>
      </c>
      <c r="N20" s="62">
        <v>51.39</v>
      </c>
      <c r="O20" s="63">
        <f aca="true" t="shared" si="9" ref="O20:O32">(25*$N$22)/N20</f>
        <v>26.148083284685736</v>
      </c>
      <c r="P20" s="62">
        <v>3</v>
      </c>
      <c r="Q20" s="62">
        <v>17.43</v>
      </c>
      <c r="R20" s="63">
        <f aca="true" t="shared" si="10" ref="R20:R32">(25*Q20)/20</f>
        <v>21.7875</v>
      </c>
      <c r="S20" s="62">
        <v>4</v>
      </c>
      <c r="T20" s="63">
        <f aca="true" t="shared" si="11" ref="T20:T32">G20+L20+O20+R20</f>
        <v>93.19987822895968</v>
      </c>
      <c r="U20" s="62">
        <v>1</v>
      </c>
      <c r="V20" s="86" t="s">
        <v>170</v>
      </c>
      <c r="W20" s="84" t="s">
        <v>99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31.5">
      <c r="A21" s="22">
        <v>2</v>
      </c>
      <c r="B21" s="22" t="s">
        <v>133</v>
      </c>
      <c r="C21" s="22" t="s">
        <v>134</v>
      </c>
      <c r="D21" s="22" t="s">
        <v>8</v>
      </c>
      <c r="E21" s="22" t="s">
        <v>79</v>
      </c>
      <c r="F21" s="51">
        <v>9.75</v>
      </c>
      <c r="G21" s="63">
        <f t="shared" si="6"/>
        <v>5.945121951219512</v>
      </c>
      <c r="H21" s="51">
        <v>3</v>
      </c>
      <c r="I21" s="51">
        <v>26.67</v>
      </c>
      <c r="J21" s="51">
        <v>16</v>
      </c>
      <c r="K21" s="62">
        <f t="shared" si="7"/>
        <v>42.67</v>
      </c>
      <c r="L21" s="63">
        <f t="shared" si="8"/>
        <v>23.728614951956878</v>
      </c>
      <c r="M21" s="51">
        <v>5</v>
      </c>
      <c r="N21" s="51">
        <v>50.14</v>
      </c>
      <c r="O21" s="63">
        <f t="shared" si="9"/>
        <v>26.799960111687277</v>
      </c>
      <c r="P21" s="51">
        <v>2</v>
      </c>
      <c r="Q21" s="51">
        <v>17.57</v>
      </c>
      <c r="R21" s="63">
        <f t="shared" si="10"/>
        <v>21.9625</v>
      </c>
      <c r="S21" s="62">
        <v>3</v>
      </c>
      <c r="T21" s="63">
        <f t="shared" si="11"/>
        <v>78.43619701486367</v>
      </c>
      <c r="U21" s="51">
        <v>2</v>
      </c>
      <c r="V21" s="86" t="s">
        <v>171</v>
      </c>
      <c r="W21" s="50" t="s">
        <v>129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31.5">
      <c r="A22" s="22">
        <v>3</v>
      </c>
      <c r="B22" s="22" t="s">
        <v>135</v>
      </c>
      <c r="C22" s="22" t="s">
        <v>136</v>
      </c>
      <c r="D22" s="22" t="s">
        <v>13</v>
      </c>
      <c r="E22" s="22" t="s">
        <v>79</v>
      </c>
      <c r="F22" s="21">
        <v>8</v>
      </c>
      <c r="G22" s="63">
        <f t="shared" si="6"/>
        <v>4.878048780487805</v>
      </c>
      <c r="H22" s="21">
        <v>5</v>
      </c>
      <c r="I22" s="21">
        <v>27.85</v>
      </c>
      <c r="J22" s="21">
        <v>11</v>
      </c>
      <c r="K22" s="62">
        <f t="shared" si="7"/>
        <v>38.85</v>
      </c>
      <c r="L22" s="63">
        <f t="shared" si="8"/>
        <v>26.06177606177606</v>
      </c>
      <c r="M22" s="21">
        <v>2</v>
      </c>
      <c r="N22" s="21">
        <v>53.75</v>
      </c>
      <c r="O22" s="63">
        <f t="shared" si="9"/>
        <v>25</v>
      </c>
      <c r="P22" s="21">
        <v>5</v>
      </c>
      <c r="Q22" s="21">
        <v>16.25</v>
      </c>
      <c r="R22" s="63">
        <f t="shared" si="10"/>
        <v>20.3125</v>
      </c>
      <c r="S22" s="62">
        <v>6</v>
      </c>
      <c r="T22" s="63">
        <f t="shared" si="11"/>
        <v>76.25232484226387</v>
      </c>
      <c r="U22" s="21">
        <v>3</v>
      </c>
      <c r="V22" s="86" t="s">
        <v>171</v>
      </c>
      <c r="W22" s="22" t="s">
        <v>129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5.75">
      <c r="A23" s="22">
        <v>4</v>
      </c>
      <c r="B23" s="22" t="s">
        <v>141</v>
      </c>
      <c r="C23" s="22" t="s">
        <v>142</v>
      </c>
      <c r="D23" s="22" t="s">
        <v>20</v>
      </c>
      <c r="E23" s="22" t="s">
        <v>35</v>
      </c>
      <c r="F23" s="21">
        <v>9</v>
      </c>
      <c r="G23" s="63">
        <f t="shared" si="6"/>
        <v>5.487804878048781</v>
      </c>
      <c r="H23" s="21">
        <v>4</v>
      </c>
      <c r="I23" s="21">
        <v>34.2</v>
      </c>
      <c r="J23" s="21">
        <v>16</v>
      </c>
      <c r="K23" s="62">
        <f t="shared" si="7"/>
        <v>50.2</v>
      </c>
      <c r="L23" s="63">
        <f t="shared" si="8"/>
        <v>20.169322709163346</v>
      </c>
      <c r="M23" s="21">
        <v>12</v>
      </c>
      <c r="N23" s="21">
        <v>53.02</v>
      </c>
      <c r="O23" s="63">
        <f t="shared" si="9"/>
        <v>25.344209732176537</v>
      </c>
      <c r="P23" s="21">
        <v>4</v>
      </c>
      <c r="Q23" s="21">
        <v>18.2</v>
      </c>
      <c r="R23" s="63">
        <f t="shared" si="10"/>
        <v>22.75</v>
      </c>
      <c r="S23" s="62">
        <v>2</v>
      </c>
      <c r="T23" s="63">
        <f t="shared" si="11"/>
        <v>73.75133731938867</v>
      </c>
      <c r="U23" s="21">
        <v>4</v>
      </c>
      <c r="V23" s="86"/>
      <c r="W23" s="22" t="s">
        <v>132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5.75">
      <c r="A24" s="22">
        <v>5</v>
      </c>
      <c r="B24" s="22" t="s">
        <v>16</v>
      </c>
      <c r="C24" s="22" t="s">
        <v>17</v>
      </c>
      <c r="D24" s="22" t="s">
        <v>18</v>
      </c>
      <c r="E24" s="22" t="s">
        <v>45</v>
      </c>
      <c r="F24" s="21">
        <v>4.25</v>
      </c>
      <c r="G24" s="63">
        <f t="shared" si="6"/>
        <v>2.591463414634146</v>
      </c>
      <c r="H24" s="21">
        <v>9</v>
      </c>
      <c r="I24" s="21">
        <v>25.5</v>
      </c>
      <c r="J24" s="21">
        <v>15</v>
      </c>
      <c r="K24" s="62">
        <f t="shared" si="7"/>
        <v>40.5</v>
      </c>
      <c r="L24" s="63">
        <f t="shared" si="8"/>
        <v>25</v>
      </c>
      <c r="M24" s="21">
        <v>4</v>
      </c>
      <c r="N24" s="21">
        <v>49.33</v>
      </c>
      <c r="O24" s="63">
        <f t="shared" si="9"/>
        <v>27.240016217311982</v>
      </c>
      <c r="P24" s="21">
        <v>1</v>
      </c>
      <c r="Q24" s="21">
        <v>14.9</v>
      </c>
      <c r="R24" s="63">
        <f t="shared" si="10"/>
        <v>18.625</v>
      </c>
      <c r="S24" s="62">
        <v>9</v>
      </c>
      <c r="T24" s="63">
        <f t="shared" si="11"/>
        <v>73.45647963194612</v>
      </c>
      <c r="U24" s="21">
        <v>5</v>
      </c>
      <c r="V24" s="62"/>
      <c r="W24" s="22" t="s">
        <v>69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5.75">
      <c r="A25" s="22">
        <v>6</v>
      </c>
      <c r="B25" s="46" t="s">
        <v>148</v>
      </c>
      <c r="C25" s="88" t="s">
        <v>149</v>
      </c>
      <c r="D25" s="88" t="s">
        <v>95</v>
      </c>
      <c r="E25" s="22" t="s">
        <v>109</v>
      </c>
      <c r="F25" s="21">
        <v>7.25</v>
      </c>
      <c r="G25" s="63">
        <f t="shared" si="6"/>
        <v>4.420731707317073</v>
      </c>
      <c r="H25" s="21">
        <v>6</v>
      </c>
      <c r="I25" s="21">
        <v>26.5</v>
      </c>
      <c r="J25" s="21">
        <v>18</v>
      </c>
      <c r="K25" s="62">
        <f t="shared" si="7"/>
        <v>44.5</v>
      </c>
      <c r="L25" s="63">
        <f t="shared" si="8"/>
        <v>22.752808988764045</v>
      </c>
      <c r="M25" s="21">
        <v>8</v>
      </c>
      <c r="N25" s="21">
        <v>55.62</v>
      </c>
      <c r="O25" s="63">
        <f t="shared" si="9"/>
        <v>24.159475008989574</v>
      </c>
      <c r="P25" s="21">
        <v>9</v>
      </c>
      <c r="Q25" s="21">
        <v>15.73</v>
      </c>
      <c r="R25" s="63">
        <f t="shared" si="10"/>
        <v>19.6625</v>
      </c>
      <c r="S25" s="62">
        <v>7</v>
      </c>
      <c r="T25" s="63">
        <f t="shared" si="11"/>
        <v>70.99551570507069</v>
      </c>
      <c r="U25" s="21">
        <v>6</v>
      </c>
      <c r="V25" s="62"/>
      <c r="W25" s="22" t="s">
        <v>131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5.75">
      <c r="A26" s="22">
        <v>7</v>
      </c>
      <c r="B26" s="22" t="s">
        <v>145</v>
      </c>
      <c r="C26" s="22" t="s">
        <v>146</v>
      </c>
      <c r="D26" s="22" t="s">
        <v>13</v>
      </c>
      <c r="E26" s="22" t="s">
        <v>35</v>
      </c>
      <c r="F26" s="21">
        <v>10</v>
      </c>
      <c r="G26" s="63">
        <f t="shared" si="6"/>
        <v>6.097560975609756</v>
      </c>
      <c r="H26" s="21">
        <v>2</v>
      </c>
      <c r="I26" s="21">
        <v>36.5</v>
      </c>
      <c r="J26" s="21">
        <v>13</v>
      </c>
      <c r="K26" s="62">
        <f t="shared" si="7"/>
        <v>49.5</v>
      </c>
      <c r="L26" s="63">
        <f t="shared" si="8"/>
        <v>20.454545454545453</v>
      </c>
      <c r="M26" s="21">
        <v>10</v>
      </c>
      <c r="N26" s="21">
        <v>55</v>
      </c>
      <c r="O26" s="63">
        <f t="shared" si="9"/>
        <v>24.431818181818183</v>
      </c>
      <c r="P26" s="21">
        <v>8</v>
      </c>
      <c r="Q26" s="21">
        <v>15.3</v>
      </c>
      <c r="R26" s="63">
        <f t="shared" si="10"/>
        <v>19.125</v>
      </c>
      <c r="S26" s="62">
        <v>8</v>
      </c>
      <c r="T26" s="63">
        <f t="shared" si="11"/>
        <v>70.10892461197339</v>
      </c>
      <c r="U26" s="21">
        <v>7</v>
      </c>
      <c r="V26" s="62"/>
      <c r="W26" s="22" t="s">
        <v>132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5.75">
      <c r="A27" s="22">
        <v>8</v>
      </c>
      <c r="B27" s="22" t="s">
        <v>154</v>
      </c>
      <c r="C27" s="22" t="s">
        <v>34</v>
      </c>
      <c r="D27" s="22" t="s">
        <v>56</v>
      </c>
      <c r="E27" s="22" t="s">
        <v>26</v>
      </c>
      <c r="F27" s="21">
        <v>-1</v>
      </c>
      <c r="G27" s="63">
        <f t="shared" si="6"/>
        <v>-0.6097560975609756</v>
      </c>
      <c r="H27" s="21">
        <v>12</v>
      </c>
      <c r="I27" s="21">
        <v>25.2</v>
      </c>
      <c r="J27" s="21">
        <v>18</v>
      </c>
      <c r="K27" s="62">
        <f t="shared" si="7"/>
        <v>43.2</v>
      </c>
      <c r="L27" s="63">
        <f t="shared" si="8"/>
        <v>23.4375</v>
      </c>
      <c r="M27" s="21">
        <v>6</v>
      </c>
      <c r="N27" s="21">
        <v>54.17</v>
      </c>
      <c r="O27" s="63">
        <f t="shared" si="9"/>
        <v>24.80616577441388</v>
      </c>
      <c r="P27" s="21">
        <v>6</v>
      </c>
      <c r="Q27" s="21">
        <v>18.4</v>
      </c>
      <c r="R27" s="63">
        <f t="shared" si="10"/>
        <v>22.999999999999996</v>
      </c>
      <c r="S27" s="62">
        <v>1</v>
      </c>
      <c r="T27" s="63">
        <f t="shared" si="11"/>
        <v>70.63390967685291</v>
      </c>
      <c r="U27" s="21">
        <v>8</v>
      </c>
      <c r="V27" s="62"/>
      <c r="W27" s="22" t="s">
        <v>128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5.75">
      <c r="A28" s="22">
        <v>9</v>
      </c>
      <c r="B28" s="22" t="s">
        <v>143</v>
      </c>
      <c r="C28" s="46" t="s">
        <v>10</v>
      </c>
      <c r="D28" s="22" t="s">
        <v>144</v>
      </c>
      <c r="E28" s="22" t="s">
        <v>109</v>
      </c>
      <c r="F28" s="21">
        <v>0.5</v>
      </c>
      <c r="G28" s="63">
        <f t="shared" si="6"/>
        <v>0.3048780487804878</v>
      </c>
      <c r="H28" s="21">
        <v>11</v>
      </c>
      <c r="I28" s="21">
        <v>25.8</v>
      </c>
      <c r="J28" s="21">
        <v>18</v>
      </c>
      <c r="K28" s="62">
        <f t="shared" si="7"/>
        <v>43.8</v>
      </c>
      <c r="L28" s="63">
        <f t="shared" si="8"/>
        <v>23.116438356164384</v>
      </c>
      <c r="M28" s="21">
        <v>7</v>
      </c>
      <c r="N28" s="21">
        <v>54.48</v>
      </c>
      <c r="O28" s="63">
        <f t="shared" si="9"/>
        <v>24.665014684287815</v>
      </c>
      <c r="P28" s="21">
        <v>7</v>
      </c>
      <c r="Q28" s="21">
        <v>16.8</v>
      </c>
      <c r="R28" s="63">
        <f t="shared" si="10"/>
        <v>21</v>
      </c>
      <c r="S28" s="62">
        <v>5</v>
      </c>
      <c r="T28" s="63">
        <f t="shared" si="11"/>
        <v>69.08633108923269</v>
      </c>
      <c r="U28" s="21">
        <v>9</v>
      </c>
      <c r="V28" s="62"/>
      <c r="W28" s="22" t="s">
        <v>131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5.75">
      <c r="A29" s="22">
        <v>10</v>
      </c>
      <c r="B29" s="87" t="s">
        <v>137</v>
      </c>
      <c r="C29" s="67" t="s">
        <v>138</v>
      </c>
      <c r="D29" s="67" t="s">
        <v>25</v>
      </c>
      <c r="E29" s="22" t="s">
        <v>27</v>
      </c>
      <c r="F29" s="21">
        <v>5.5</v>
      </c>
      <c r="G29" s="63">
        <f t="shared" si="6"/>
        <v>3.3536585365853657</v>
      </c>
      <c r="H29" s="21">
        <v>8</v>
      </c>
      <c r="I29" s="21">
        <v>24.7</v>
      </c>
      <c r="J29" s="21">
        <v>15</v>
      </c>
      <c r="K29" s="62">
        <f t="shared" si="7"/>
        <v>39.7</v>
      </c>
      <c r="L29" s="63">
        <f t="shared" si="8"/>
        <v>25.503778337531486</v>
      </c>
      <c r="M29" s="21">
        <v>3</v>
      </c>
      <c r="N29" s="21">
        <v>58.45</v>
      </c>
      <c r="O29" s="63">
        <f t="shared" si="9"/>
        <v>22.98973481608212</v>
      </c>
      <c r="P29" s="21">
        <v>12</v>
      </c>
      <c r="Q29" s="21">
        <v>12.25</v>
      </c>
      <c r="R29" s="63">
        <f t="shared" si="10"/>
        <v>15.3125</v>
      </c>
      <c r="S29" s="62">
        <v>10</v>
      </c>
      <c r="T29" s="63">
        <f t="shared" si="11"/>
        <v>67.15967169019896</v>
      </c>
      <c r="U29" s="21">
        <v>10</v>
      </c>
      <c r="V29" s="62"/>
      <c r="W29" s="22" t="s">
        <v>100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5.75">
      <c r="A30" s="22">
        <v>11</v>
      </c>
      <c r="B30" s="22" t="s">
        <v>151</v>
      </c>
      <c r="C30" s="22" t="s">
        <v>152</v>
      </c>
      <c r="D30" s="22" t="s">
        <v>13</v>
      </c>
      <c r="E30" s="22" t="s">
        <v>153</v>
      </c>
      <c r="F30" s="21">
        <v>6</v>
      </c>
      <c r="G30" s="63">
        <f t="shared" si="6"/>
        <v>3.658536585365854</v>
      </c>
      <c r="H30" s="21">
        <v>7</v>
      </c>
      <c r="I30" s="21">
        <v>30.6</v>
      </c>
      <c r="J30" s="21">
        <v>19</v>
      </c>
      <c r="K30" s="62">
        <f t="shared" si="7"/>
        <v>49.6</v>
      </c>
      <c r="L30" s="63">
        <f t="shared" si="8"/>
        <v>20.413306451612904</v>
      </c>
      <c r="M30" s="21">
        <v>11</v>
      </c>
      <c r="N30" s="21">
        <v>60.78</v>
      </c>
      <c r="O30" s="63">
        <f t="shared" si="9"/>
        <v>22.108423823626193</v>
      </c>
      <c r="P30" s="21">
        <v>13</v>
      </c>
      <c r="Q30" s="21">
        <v>8.5</v>
      </c>
      <c r="R30" s="63">
        <f t="shared" si="10"/>
        <v>10.625</v>
      </c>
      <c r="S30" s="62">
        <v>12</v>
      </c>
      <c r="T30" s="63">
        <f t="shared" si="11"/>
        <v>56.80526686060495</v>
      </c>
      <c r="U30" s="21">
        <v>11</v>
      </c>
      <c r="V30" s="62"/>
      <c r="W30" s="22" t="s">
        <v>155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.75">
      <c r="A31" s="46">
        <v>12</v>
      </c>
      <c r="B31" s="22" t="s">
        <v>150</v>
      </c>
      <c r="C31" s="22" t="s">
        <v>61</v>
      </c>
      <c r="D31" s="22" t="s">
        <v>13</v>
      </c>
      <c r="E31" s="22" t="s">
        <v>68</v>
      </c>
      <c r="F31" s="21">
        <v>-2</v>
      </c>
      <c r="G31" s="63">
        <f t="shared" si="6"/>
        <v>-1.2195121951219512</v>
      </c>
      <c r="H31" s="21">
        <v>13</v>
      </c>
      <c r="I31" s="21">
        <v>33.3</v>
      </c>
      <c r="J31" s="21">
        <v>20</v>
      </c>
      <c r="K31" s="62">
        <f t="shared" si="7"/>
        <v>53.3</v>
      </c>
      <c r="L31" s="63">
        <f t="shared" si="8"/>
        <v>18.99624765478424</v>
      </c>
      <c r="M31" s="21">
        <v>13</v>
      </c>
      <c r="N31" s="21">
        <v>56.47</v>
      </c>
      <c r="O31" s="63">
        <f t="shared" si="9"/>
        <v>23.795820789799894</v>
      </c>
      <c r="P31" s="21">
        <v>11</v>
      </c>
      <c r="Q31" s="21">
        <v>11.7</v>
      </c>
      <c r="R31" s="63">
        <f t="shared" si="10"/>
        <v>14.625</v>
      </c>
      <c r="S31" s="62">
        <v>11</v>
      </c>
      <c r="T31" s="63">
        <f t="shared" si="11"/>
        <v>56.19755624946218</v>
      </c>
      <c r="U31" s="21">
        <v>12</v>
      </c>
      <c r="V31" s="62"/>
      <c r="W31" s="22" t="s">
        <v>76</v>
      </c>
      <c r="X31" s="23"/>
      <c r="Y31" s="24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.75">
      <c r="A32" s="22">
        <v>13</v>
      </c>
      <c r="B32" s="22" t="s">
        <v>147</v>
      </c>
      <c r="C32" s="22" t="s">
        <v>61</v>
      </c>
      <c r="D32" s="22" t="s">
        <v>15</v>
      </c>
      <c r="E32" s="22" t="s">
        <v>68</v>
      </c>
      <c r="F32" s="21">
        <v>4</v>
      </c>
      <c r="G32" s="63">
        <f t="shared" si="6"/>
        <v>2.4390243902439024</v>
      </c>
      <c r="H32" s="21">
        <v>10</v>
      </c>
      <c r="I32" s="21">
        <v>27</v>
      </c>
      <c r="J32" s="21">
        <v>19</v>
      </c>
      <c r="K32" s="62">
        <f t="shared" si="7"/>
        <v>46</v>
      </c>
      <c r="L32" s="63">
        <f t="shared" si="8"/>
        <v>22.01086956521739</v>
      </c>
      <c r="M32" s="21">
        <v>9</v>
      </c>
      <c r="N32" s="21">
        <v>56.24</v>
      </c>
      <c r="O32" s="63">
        <f t="shared" si="9"/>
        <v>23.89313655761024</v>
      </c>
      <c r="P32" s="21">
        <v>10</v>
      </c>
      <c r="Q32" s="21">
        <v>0</v>
      </c>
      <c r="R32" s="63">
        <f t="shared" si="10"/>
        <v>0</v>
      </c>
      <c r="S32" s="62">
        <v>13</v>
      </c>
      <c r="T32" s="63">
        <f t="shared" si="11"/>
        <v>48.34303051307153</v>
      </c>
      <c r="U32" s="21">
        <v>13</v>
      </c>
      <c r="V32" s="62"/>
      <c r="W32" s="22" t="s">
        <v>76</v>
      </c>
      <c r="X32" s="23"/>
      <c r="Y32" s="24"/>
      <c r="Z32" s="3"/>
      <c r="AA32" s="3"/>
      <c r="AB32" s="3"/>
      <c r="AC32" s="3"/>
      <c r="AD32" s="3"/>
      <c r="AE32" s="3"/>
      <c r="AF32" s="3"/>
      <c r="AG32" s="3"/>
      <c r="AH32" s="3"/>
    </row>
    <row r="33" spans="8:36" ht="14.25"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0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8:36" ht="12.75"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8:36" ht="12.75"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2:36" ht="15">
      <c r="B36" s="25"/>
      <c r="C36" s="26"/>
      <c r="D36" s="26"/>
      <c r="E36" s="27" t="s">
        <v>36</v>
      </c>
      <c r="F36" s="27" t="s">
        <v>98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8"/>
      <c r="V36" s="27"/>
      <c r="W36" s="29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2:36" ht="15">
      <c r="B37" s="25"/>
      <c r="C37" s="26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8"/>
      <c r="V37" s="27"/>
      <c r="W37" s="29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2:36" ht="15">
      <c r="B38" s="25"/>
      <c r="C38" s="26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8"/>
      <c r="V38" s="27"/>
      <c r="W38" s="29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8:36" ht="12.75"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8:36" ht="12.75"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8:36" ht="12.75"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8:36" ht="12.75"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8:36" ht="12.75"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8:36" ht="12.75"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8:36" ht="12.75"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8:36" ht="12.75"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8:36" ht="12.75"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8:36" ht="12.75"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8:36" ht="12.75"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8:36" ht="12.75"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8:36" ht="12.75"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8:36" ht="12.75"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8:36" ht="12.75"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8:36" ht="12.75"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8:36" ht="12.75"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8:36" ht="12.75"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8:36" ht="12.75"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8:36" ht="12.75"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8:36" ht="12.75"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8:36" ht="12.75"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8:36" ht="12.75"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8:36" ht="12.75"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8:36" ht="12.75"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8:36" ht="12.75"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8:36" ht="12.75"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8:36" ht="12.75"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8:36" ht="12.75"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8:36" ht="12.75"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8:36" ht="12.75"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8:36" ht="12.75"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8:36" ht="12.75"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8:36" ht="12.75"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8:36" ht="12.75"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8:36" ht="12.75"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8:36" ht="12.75"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8:36" ht="12.75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8:36" ht="12.75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8:36" ht="12.75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8:36" ht="12.75"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8:36" ht="12.75"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8:36" ht="12.75"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8:36" ht="12.75"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8:36" ht="12.75"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8:36" ht="12.75"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8:36" ht="12.75"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8:36" ht="12.75"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8:36" ht="12.75"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8:36" ht="12.75"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8:36" ht="12.75"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8:36" ht="12.75"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8:36" ht="12.75"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8:36" ht="12.75"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8:36" ht="12.75"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8:36" ht="12.75"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8:36" ht="12.75"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8:36" ht="12.75"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8:36" ht="12.75"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8:36" ht="12.75"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8:36" ht="12.75"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8:36" ht="12.75"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8:36" ht="12.75"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8:36" ht="12.75"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8:36" ht="12.75"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8:36" ht="12.75"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8:36" ht="12.75"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8:36" ht="12.75"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8:36" ht="12.75"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8:36" ht="12.75"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8:36" ht="12.75"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8:36" ht="12.75"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8:36" ht="12.75"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8:36" ht="12.75"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8:36" ht="12.75"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8:36" ht="12.75"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8:36" ht="12.75"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8:36" ht="12.75"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8:36" ht="12.75"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8:36" ht="12.75"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8:36" ht="12.75"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8:36" ht="12.75"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8:36" ht="12.75"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8:36" ht="12.75"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8:36" ht="12.75"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8:36" ht="12.75"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8:36" ht="12.75"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8:36" ht="12.75"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8:36" ht="12.75"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8:36" ht="12.75"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8:36" ht="12.75"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8:36" ht="12.75"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8:36" ht="12.75"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8:36" ht="12.75"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8:36" ht="12.75"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21:36" ht="12.75"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21:36" ht="12.75"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21:36" ht="12.75"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21:36" ht="12.75"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21:36" ht="12.75"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21:36" ht="12.75"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21:36" ht="12.75"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21:36" ht="12.75"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</sheetData>
  <sheetProtection/>
  <mergeCells count="12">
    <mergeCell ref="D3:U3"/>
    <mergeCell ref="B2:W2"/>
    <mergeCell ref="A6:W6"/>
    <mergeCell ref="A19:W19"/>
    <mergeCell ref="F4:H4"/>
    <mergeCell ref="I4:M4"/>
    <mergeCell ref="N4:P4"/>
    <mergeCell ref="Q4:S4"/>
    <mergeCell ref="U4:U5"/>
    <mergeCell ref="V4:V5"/>
    <mergeCell ref="T4:T5"/>
    <mergeCell ref="W4:W5"/>
  </mergeCells>
  <printOptions/>
  <pageMargins left="0.21" right="0.15" top="0.42" bottom="0.24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0"/>
  <sheetViews>
    <sheetView zoomScale="90" zoomScaleNormal="90" zoomScalePageLayoutView="0" workbookViewId="0" topLeftCell="F1">
      <selection activeCell="U17" sqref="U17:W17"/>
    </sheetView>
  </sheetViews>
  <sheetFormatPr defaultColWidth="9.00390625" defaultRowHeight="12.75"/>
  <cols>
    <col min="1" max="1" width="3.75390625" style="0" customWidth="1"/>
    <col min="2" max="2" width="11.125" style="0" customWidth="1"/>
    <col min="3" max="3" width="8.375" style="1" customWidth="1"/>
    <col min="4" max="4" width="15.625" style="1" customWidth="1"/>
    <col min="5" max="5" width="24.25390625" style="0" customWidth="1"/>
    <col min="6" max="6" width="8.00390625" style="0" customWidth="1"/>
    <col min="7" max="7" width="5.625" style="0" customWidth="1"/>
    <col min="8" max="8" width="7.625" style="0" customWidth="1"/>
    <col min="9" max="9" width="7.00390625" style="0" customWidth="1"/>
    <col min="10" max="10" width="7.125" style="0" customWidth="1"/>
    <col min="11" max="11" width="7.00390625" style="0" customWidth="1"/>
    <col min="12" max="12" width="6.125" style="0" customWidth="1"/>
    <col min="13" max="14" width="7.00390625" style="0" customWidth="1"/>
    <col min="15" max="15" width="5.875" style="0" customWidth="1"/>
    <col min="16" max="16" width="8.00390625" style="0" customWidth="1"/>
    <col min="17" max="17" width="8.125" style="0" customWidth="1"/>
    <col min="18" max="18" width="6.125" style="0" customWidth="1"/>
    <col min="19" max="19" width="7.625" style="0" customWidth="1"/>
    <col min="20" max="20" width="9.00390625" style="0" customWidth="1"/>
    <col min="21" max="21" width="9.375" style="0" customWidth="1"/>
    <col min="22" max="22" width="14.25390625" style="0" customWidth="1"/>
    <col min="23" max="23" width="26.125" style="0" customWidth="1"/>
    <col min="24" max="24" width="15.75390625" style="0" customWidth="1"/>
    <col min="25" max="74" width="2.75390625" style="0" customWidth="1"/>
  </cols>
  <sheetData>
    <row r="1" spans="3:23" ht="39.75" customHeight="1"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</row>
    <row r="2" spans="3:24" ht="21" customHeight="1">
      <c r="C2" s="133"/>
      <c r="D2" s="134"/>
      <c r="E2" s="134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135"/>
      <c r="T2" s="135"/>
      <c r="U2" s="136"/>
      <c r="V2" s="136"/>
      <c r="W2" s="136"/>
      <c r="X2" s="136"/>
    </row>
    <row r="3" spans="1:33" ht="14.25">
      <c r="A3" s="10"/>
      <c r="B3" s="10"/>
      <c r="C3" s="20" t="s">
        <v>166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4.25">
      <c r="A4" s="10"/>
      <c r="B4" s="1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4.25">
      <c r="A5" s="10"/>
      <c r="B5" s="10"/>
      <c r="C5" s="19" t="s">
        <v>167</v>
      </c>
      <c r="D5" s="19"/>
      <c r="E5" s="19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28.5">
      <c r="A6" s="4" t="s">
        <v>0</v>
      </c>
      <c r="B6" s="12" t="s">
        <v>2</v>
      </c>
      <c r="C6" s="13" t="s">
        <v>3</v>
      </c>
      <c r="D6" s="14" t="s">
        <v>4</v>
      </c>
      <c r="E6" s="14" t="s">
        <v>5</v>
      </c>
      <c r="F6" s="139" t="s">
        <v>175</v>
      </c>
      <c r="G6" s="124"/>
      <c r="H6" s="125"/>
      <c r="I6" s="140" t="s">
        <v>174</v>
      </c>
      <c r="J6" s="141"/>
      <c r="K6" s="141"/>
      <c r="L6" s="141"/>
      <c r="M6" s="142"/>
      <c r="N6" s="143" t="s">
        <v>173</v>
      </c>
      <c r="O6" s="144"/>
      <c r="P6" s="145"/>
      <c r="Q6" s="123" t="s">
        <v>172</v>
      </c>
      <c r="R6" s="124"/>
      <c r="S6" s="125"/>
      <c r="T6" s="128" t="s">
        <v>169</v>
      </c>
      <c r="U6" s="126" t="s">
        <v>1</v>
      </c>
      <c r="V6" s="126" t="s">
        <v>6</v>
      </c>
      <c r="W6" s="14" t="s">
        <v>7</v>
      </c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8" customHeight="1">
      <c r="A7" s="4"/>
      <c r="B7" s="43"/>
      <c r="C7" s="43"/>
      <c r="D7" s="83"/>
      <c r="E7" s="14"/>
      <c r="F7" s="75" t="s">
        <v>156</v>
      </c>
      <c r="G7" s="77" t="s">
        <v>157</v>
      </c>
      <c r="H7" s="82" t="s">
        <v>162</v>
      </c>
      <c r="I7" s="60" t="s">
        <v>159</v>
      </c>
      <c r="J7" s="64" t="s">
        <v>160</v>
      </c>
      <c r="K7" s="60" t="s">
        <v>161</v>
      </c>
      <c r="L7" s="66" t="s">
        <v>157</v>
      </c>
      <c r="M7" s="60" t="s">
        <v>162</v>
      </c>
      <c r="N7" s="79" t="s">
        <v>159</v>
      </c>
      <c r="O7" s="80" t="s">
        <v>157</v>
      </c>
      <c r="P7" s="79" t="s">
        <v>162</v>
      </c>
      <c r="Q7" s="75" t="s">
        <v>156</v>
      </c>
      <c r="R7" s="77" t="s">
        <v>157</v>
      </c>
      <c r="S7" s="82" t="s">
        <v>162</v>
      </c>
      <c r="T7" s="108"/>
      <c r="U7" s="127"/>
      <c r="V7" s="127"/>
      <c r="W7" s="14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4.25" customHeight="1">
      <c r="A8" s="137" t="s">
        <v>42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28.5">
      <c r="A9" s="4">
        <v>1</v>
      </c>
      <c r="B9" s="17" t="s">
        <v>38</v>
      </c>
      <c r="C9" s="17" t="s">
        <v>39</v>
      </c>
      <c r="D9" s="17" t="s">
        <v>40</v>
      </c>
      <c r="E9" s="17" t="s">
        <v>9</v>
      </c>
      <c r="F9" s="43">
        <v>13.25</v>
      </c>
      <c r="G9" s="91">
        <f aca="true" t="shared" si="0" ref="G9:G14">(25*F9)/41</f>
        <v>8.079268292682928</v>
      </c>
      <c r="H9" s="92">
        <v>2</v>
      </c>
      <c r="I9" s="92">
        <v>18.8</v>
      </c>
      <c r="J9" s="92">
        <v>5</v>
      </c>
      <c r="K9" s="92">
        <f aca="true" t="shared" si="1" ref="K9:K14">I9+J9</f>
        <v>23.8</v>
      </c>
      <c r="L9" s="91">
        <f aca="true" t="shared" si="2" ref="L9:L14">(25*$K$11)/K9</f>
        <v>36.86974789915966</v>
      </c>
      <c r="M9" s="92">
        <v>1</v>
      </c>
      <c r="N9" s="92">
        <v>44.05</v>
      </c>
      <c r="O9" s="91">
        <f aca="true" t="shared" si="3" ref="O9:O14">(25*$N$11)/N9</f>
        <v>25.40862656072645</v>
      </c>
      <c r="P9" s="92">
        <v>1</v>
      </c>
      <c r="Q9" s="95">
        <v>15.76</v>
      </c>
      <c r="R9" s="43">
        <f aca="true" t="shared" si="4" ref="R9:R14">(25*Q9)/20</f>
        <v>19.7</v>
      </c>
      <c r="S9" s="43">
        <v>4</v>
      </c>
      <c r="T9" s="81">
        <f aca="true" t="shared" si="5" ref="T9:T14">G9+L9+O9+R9</f>
        <v>90.05764275256904</v>
      </c>
      <c r="U9" s="43">
        <v>1</v>
      </c>
      <c r="V9" s="43" t="s">
        <v>170</v>
      </c>
      <c r="W9" s="45" t="s">
        <v>99</v>
      </c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31.5" customHeight="1">
      <c r="A10" s="4">
        <v>2</v>
      </c>
      <c r="B10" s="17" t="s">
        <v>84</v>
      </c>
      <c r="C10" s="17" t="s">
        <v>85</v>
      </c>
      <c r="D10" s="17" t="s">
        <v>86</v>
      </c>
      <c r="E10" s="17" t="s">
        <v>35</v>
      </c>
      <c r="F10" s="43">
        <v>13.5</v>
      </c>
      <c r="G10" s="91">
        <f t="shared" si="0"/>
        <v>8.231707317073171</v>
      </c>
      <c r="H10" s="92">
        <v>1</v>
      </c>
      <c r="I10" s="92">
        <v>21.4</v>
      </c>
      <c r="J10" s="92">
        <v>8</v>
      </c>
      <c r="K10" s="92">
        <f t="shared" si="1"/>
        <v>29.4</v>
      </c>
      <c r="L10" s="91">
        <f t="shared" si="2"/>
        <v>29.846938775510207</v>
      </c>
      <c r="M10" s="92">
        <v>2</v>
      </c>
      <c r="N10" s="92">
        <v>45.86</v>
      </c>
      <c r="O10" s="91">
        <f t="shared" si="3"/>
        <v>24.40580026166594</v>
      </c>
      <c r="P10" s="92">
        <v>5</v>
      </c>
      <c r="Q10" s="94">
        <v>16.5</v>
      </c>
      <c r="R10" s="43">
        <f t="shared" si="4"/>
        <v>20.625</v>
      </c>
      <c r="S10" s="43">
        <v>3</v>
      </c>
      <c r="T10" s="81">
        <f t="shared" si="5"/>
        <v>83.10944635424931</v>
      </c>
      <c r="U10" s="43">
        <v>2</v>
      </c>
      <c r="V10" s="43" t="s">
        <v>171</v>
      </c>
      <c r="W10" s="45" t="s">
        <v>75</v>
      </c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5.75">
      <c r="A11" s="4">
        <v>3</v>
      </c>
      <c r="B11" s="37" t="s">
        <v>77</v>
      </c>
      <c r="C11" s="38" t="s">
        <v>78</v>
      </c>
      <c r="D11" s="38" t="s">
        <v>19</v>
      </c>
      <c r="E11" s="38" t="s">
        <v>79</v>
      </c>
      <c r="F11" s="43">
        <v>6</v>
      </c>
      <c r="G11" s="91">
        <f t="shared" si="0"/>
        <v>3.658536585365854</v>
      </c>
      <c r="H11" s="92">
        <v>5</v>
      </c>
      <c r="I11" s="92">
        <v>22.1</v>
      </c>
      <c r="J11" s="92">
        <v>13</v>
      </c>
      <c r="K11" s="92">
        <f t="shared" si="1"/>
        <v>35.1</v>
      </c>
      <c r="L11" s="91">
        <f t="shared" si="2"/>
        <v>25</v>
      </c>
      <c r="M11" s="92">
        <v>4</v>
      </c>
      <c r="N11" s="92">
        <v>44.77</v>
      </c>
      <c r="O11" s="91">
        <f t="shared" si="3"/>
        <v>25</v>
      </c>
      <c r="P11" s="92">
        <v>2</v>
      </c>
      <c r="Q11" s="95">
        <v>16.9</v>
      </c>
      <c r="R11" s="43">
        <f t="shared" si="4"/>
        <v>21.124999999999996</v>
      </c>
      <c r="S11" s="43">
        <v>2</v>
      </c>
      <c r="T11" s="81">
        <f t="shared" si="5"/>
        <v>74.78353658536585</v>
      </c>
      <c r="U11" s="43">
        <v>3</v>
      </c>
      <c r="V11" s="43"/>
      <c r="W11" s="45" t="s">
        <v>98</v>
      </c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5.75">
      <c r="A12" s="4">
        <v>4</v>
      </c>
      <c r="B12" s="17" t="s">
        <v>80</v>
      </c>
      <c r="C12" s="17" t="s">
        <v>78</v>
      </c>
      <c r="D12" s="17" t="s">
        <v>81</v>
      </c>
      <c r="E12" s="17" t="s">
        <v>45</v>
      </c>
      <c r="F12" s="43">
        <v>7.25</v>
      </c>
      <c r="G12" s="91">
        <f t="shared" si="0"/>
        <v>4.420731707317073</v>
      </c>
      <c r="H12" s="92">
        <v>4</v>
      </c>
      <c r="I12" s="92">
        <v>24.9</v>
      </c>
      <c r="J12" s="92">
        <v>13</v>
      </c>
      <c r="K12" s="92">
        <f t="shared" si="1"/>
        <v>37.9</v>
      </c>
      <c r="L12" s="91">
        <f t="shared" si="2"/>
        <v>23.153034300791557</v>
      </c>
      <c r="M12" s="92">
        <v>5</v>
      </c>
      <c r="N12" s="92">
        <v>45.57</v>
      </c>
      <c r="O12" s="91">
        <f t="shared" si="3"/>
        <v>24.56111476848804</v>
      </c>
      <c r="P12" s="92">
        <v>4</v>
      </c>
      <c r="Q12" s="94">
        <v>17.17</v>
      </c>
      <c r="R12" s="43">
        <f t="shared" si="4"/>
        <v>21.462500000000002</v>
      </c>
      <c r="S12" s="43">
        <v>1</v>
      </c>
      <c r="T12" s="81">
        <f t="shared" si="5"/>
        <v>73.59738077659668</v>
      </c>
      <c r="U12" s="43">
        <v>4</v>
      </c>
      <c r="V12" s="43"/>
      <c r="W12" s="45" t="s">
        <v>69</v>
      </c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20.25" customHeight="1">
      <c r="A13" s="4">
        <v>5</v>
      </c>
      <c r="B13" s="39" t="s">
        <v>82</v>
      </c>
      <c r="C13" s="39" t="s">
        <v>83</v>
      </c>
      <c r="D13" s="39" t="s">
        <v>32</v>
      </c>
      <c r="E13" s="40" t="s">
        <v>49</v>
      </c>
      <c r="F13" s="43">
        <v>11</v>
      </c>
      <c r="G13" s="91">
        <f t="shared" si="0"/>
        <v>6.7073170731707314</v>
      </c>
      <c r="H13" s="92">
        <v>3</v>
      </c>
      <c r="I13" s="92">
        <v>25.9</v>
      </c>
      <c r="J13" s="92">
        <v>9</v>
      </c>
      <c r="K13" s="92">
        <f t="shared" si="1"/>
        <v>34.9</v>
      </c>
      <c r="L13" s="91">
        <f t="shared" si="2"/>
        <v>25.1432664756447</v>
      </c>
      <c r="M13" s="92">
        <v>3</v>
      </c>
      <c r="N13" s="92">
        <v>45.07</v>
      </c>
      <c r="O13" s="91">
        <f t="shared" si="3"/>
        <v>24.83359218992678</v>
      </c>
      <c r="P13" s="92">
        <v>3</v>
      </c>
      <c r="Q13" s="95">
        <v>0</v>
      </c>
      <c r="R13" s="43">
        <f t="shared" si="4"/>
        <v>0</v>
      </c>
      <c r="S13" s="43">
        <v>6</v>
      </c>
      <c r="T13" s="81">
        <f t="shared" si="5"/>
        <v>56.68417573874221</v>
      </c>
      <c r="U13" s="43">
        <v>5</v>
      </c>
      <c r="V13" s="43"/>
      <c r="W13" s="45" t="s">
        <v>70</v>
      </c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5.75">
      <c r="A14" s="4">
        <v>6</v>
      </c>
      <c r="B14" s="17" t="s">
        <v>87</v>
      </c>
      <c r="C14" s="17" t="s">
        <v>88</v>
      </c>
      <c r="D14" s="17" t="s">
        <v>31</v>
      </c>
      <c r="E14" s="17" t="s">
        <v>27</v>
      </c>
      <c r="F14" s="44">
        <v>-3.75</v>
      </c>
      <c r="G14" s="91">
        <f t="shared" si="0"/>
        <v>-2.2865853658536586</v>
      </c>
      <c r="H14" s="93">
        <v>6</v>
      </c>
      <c r="I14" s="93">
        <v>27.1</v>
      </c>
      <c r="J14" s="93">
        <v>23</v>
      </c>
      <c r="K14" s="92">
        <f t="shared" si="1"/>
        <v>50.1</v>
      </c>
      <c r="L14" s="91">
        <f t="shared" si="2"/>
        <v>17.514970059880238</v>
      </c>
      <c r="M14" s="93">
        <v>6</v>
      </c>
      <c r="N14" s="93">
        <v>52.74</v>
      </c>
      <c r="O14" s="91">
        <f t="shared" si="3"/>
        <v>21.222032612817596</v>
      </c>
      <c r="P14" s="93">
        <v>6</v>
      </c>
      <c r="Q14" s="94">
        <v>12.1</v>
      </c>
      <c r="R14" s="43">
        <f t="shared" si="4"/>
        <v>15.125</v>
      </c>
      <c r="S14" s="44">
        <v>5</v>
      </c>
      <c r="T14" s="81">
        <f t="shared" si="5"/>
        <v>51.57541730684417</v>
      </c>
      <c r="U14" s="44">
        <v>6</v>
      </c>
      <c r="V14" s="44"/>
      <c r="W14" s="42" t="s">
        <v>100</v>
      </c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5.75">
      <c r="A15" s="129" t="s">
        <v>89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1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31.5" customHeight="1">
      <c r="A16" s="17">
        <v>1</v>
      </c>
      <c r="B16" s="41" t="s">
        <v>93</v>
      </c>
      <c r="C16" s="38" t="s">
        <v>34</v>
      </c>
      <c r="D16" s="38" t="s">
        <v>8</v>
      </c>
      <c r="E16" s="38" t="s">
        <v>79</v>
      </c>
      <c r="F16" s="18">
        <v>1.75</v>
      </c>
      <c r="G16" s="76">
        <f>(25*F16)/41</f>
        <v>1.0670731707317074</v>
      </c>
      <c r="H16" s="18">
        <v>2</v>
      </c>
      <c r="I16" s="18">
        <v>22.5</v>
      </c>
      <c r="J16" s="18">
        <v>13</v>
      </c>
      <c r="K16" s="18">
        <f>I16+J16</f>
        <v>35.5</v>
      </c>
      <c r="L16" s="76">
        <f>(25*$K$17)/K16</f>
        <v>35.63380281690141</v>
      </c>
      <c r="M16" s="18">
        <v>1</v>
      </c>
      <c r="N16" s="18">
        <v>51.2</v>
      </c>
      <c r="O16" s="76">
        <f>(25*$N$18)/N16</f>
        <v>29.08203125</v>
      </c>
      <c r="P16" s="18">
        <v>2</v>
      </c>
      <c r="Q16" s="17">
        <v>17.16</v>
      </c>
      <c r="R16" s="17">
        <f>(25*Q16)/20</f>
        <v>21.45</v>
      </c>
      <c r="S16" s="18">
        <v>1</v>
      </c>
      <c r="T16" s="76">
        <f>G16+L16+O16+R16</f>
        <v>87.23290723763311</v>
      </c>
      <c r="U16" s="18">
        <v>1</v>
      </c>
      <c r="V16" s="18" t="s">
        <v>170</v>
      </c>
      <c r="W16" s="17" t="s">
        <v>98</v>
      </c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8" customHeight="1">
      <c r="A17" s="17">
        <v>2</v>
      </c>
      <c r="B17" s="17" t="s">
        <v>94</v>
      </c>
      <c r="C17" s="17" t="s">
        <v>65</v>
      </c>
      <c r="D17" s="17" t="s">
        <v>95</v>
      </c>
      <c r="E17" s="17" t="s">
        <v>9</v>
      </c>
      <c r="F17" s="18">
        <v>7.5</v>
      </c>
      <c r="G17" s="76">
        <f>(25*F17)/41</f>
        <v>4.573170731707317</v>
      </c>
      <c r="H17" s="18">
        <v>1</v>
      </c>
      <c r="I17" s="18">
        <v>31.6</v>
      </c>
      <c r="J17" s="18">
        <v>19</v>
      </c>
      <c r="K17" s="18">
        <f>I17+J17</f>
        <v>50.6</v>
      </c>
      <c r="L17" s="76">
        <f>(25*$K$17)/K17</f>
        <v>25</v>
      </c>
      <c r="M17" s="18">
        <v>2</v>
      </c>
      <c r="N17" s="18">
        <v>50.37</v>
      </c>
      <c r="O17" s="76">
        <f>(25*$N$18)/N17</f>
        <v>29.56124677387334</v>
      </c>
      <c r="P17" s="18">
        <v>1</v>
      </c>
      <c r="Q17" s="17">
        <v>14.8</v>
      </c>
      <c r="R17" s="17">
        <f>(25*Q17)/20</f>
        <v>18.5</v>
      </c>
      <c r="S17" s="18">
        <v>2</v>
      </c>
      <c r="T17" s="76">
        <f>G17+L17+O17+R17</f>
        <v>77.63441750558066</v>
      </c>
      <c r="U17" s="18">
        <v>2</v>
      </c>
      <c r="V17" s="43" t="s">
        <v>171</v>
      </c>
      <c r="W17" s="17" t="s">
        <v>99</v>
      </c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6.5" customHeight="1">
      <c r="A18" s="17">
        <v>3</v>
      </c>
      <c r="B18" s="17" t="s">
        <v>90</v>
      </c>
      <c r="C18" s="17" t="s">
        <v>91</v>
      </c>
      <c r="D18" s="17" t="s">
        <v>92</v>
      </c>
      <c r="E18" s="17" t="s">
        <v>27</v>
      </c>
      <c r="F18" s="18">
        <v>3.5</v>
      </c>
      <c r="G18" s="76">
        <f>(25*F18)/41</f>
        <v>2.1341463414634148</v>
      </c>
      <c r="H18" s="18">
        <v>3</v>
      </c>
      <c r="I18" s="18">
        <v>39.1</v>
      </c>
      <c r="J18" s="18">
        <v>18</v>
      </c>
      <c r="K18" s="18">
        <f>I18+J18</f>
        <v>57.1</v>
      </c>
      <c r="L18" s="76">
        <f>(25*$K$17)/K18</f>
        <v>22.15411558669002</v>
      </c>
      <c r="M18" s="18">
        <v>3</v>
      </c>
      <c r="N18" s="18">
        <v>59.56</v>
      </c>
      <c r="O18" s="76">
        <f>(25*$N$18)/N18</f>
        <v>25</v>
      </c>
      <c r="P18" s="18">
        <v>4</v>
      </c>
      <c r="Q18" s="17">
        <v>14.29</v>
      </c>
      <c r="R18" s="17">
        <f>(25*Q18)/20</f>
        <v>17.8625</v>
      </c>
      <c r="S18" s="18">
        <v>3</v>
      </c>
      <c r="T18" s="76">
        <f>G18+L18+O18+R18</f>
        <v>67.15076192815343</v>
      </c>
      <c r="U18" s="18">
        <v>3</v>
      </c>
      <c r="V18" s="18"/>
      <c r="W18" s="17" t="s">
        <v>100</v>
      </c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5.75">
      <c r="A19" s="17">
        <v>4</v>
      </c>
      <c r="B19" s="39" t="s">
        <v>96</v>
      </c>
      <c r="C19" s="39" t="s">
        <v>21</v>
      </c>
      <c r="D19" s="39" t="s">
        <v>97</v>
      </c>
      <c r="E19" s="40" t="s">
        <v>49</v>
      </c>
      <c r="F19" s="18">
        <v>-3.5</v>
      </c>
      <c r="G19" s="76">
        <f>(25*F19)/41</f>
        <v>-2.1341463414634148</v>
      </c>
      <c r="H19" s="18">
        <v>4</v>
      </c>
      <c r="I19" s="18">
        <v>35.5</v>
      </c>
      <c r="J19" s="18">
        <v>22</v>
      </c>
      <c r="K19" s="18">
        <f>I19+J19</f>
        <v>57.5</v>
      </c>
      <c r="L19" s="76">
        <f>(25*$K$17)/K19</f>
        <v>22</v>
      </c>
      <c r="M19" s="18">
        <v>4</v>
      </c>
      <c r="N19" s="18">
        <v>52.78</v>
      </c>
      <c r="O19" s="76">
        <f>(25*$N$18)/N19</f>
        <v>28.211443728685108</v>
      </c>
      <c r="P19" s="18">
        <v>3</v>
      </c>
      <c r="Q19" s="17">
        <v>14.22</v>
      </c>
      <c r="R19" s="17">
        <f>(25*Q19)/20</f>
        <v>17.775</v>
      </c>
      <c r="S19" s="18">
        <v>4</v>
      </c>
      <c r="T19" s="76">
        <f>G19+L19+O19+R19</f>
        <v>65.85229738722168</v>
      </c>
      <c r="U19" s="18">
        <v>4</v>
      </c>
      <c r="V19" s="18"/>
      <c r="W19" s="17" t="s">
        <v>74</v>
      </c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2:33" ht="15">
      <c r="B20" s="8"/>
      <c r="C20" s="8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8"/>
      <c r="T20" s="8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2:33" ht="15.75">
      <c r="B21" s="32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2"/>
      <c r="T21" s="32"/>
      <c r="U21" s="34"/>
      <c r="V21" s="34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3:33" ht="12.75">
      <c r="C2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3:33" ht="12.75">
      <c r="C2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3:33" ht="12.75">
      <c r="C24"/>
      <c r="E24" s="1" t="s">
        <v>36</v>
      </c>
      <c r="F24" s="1" t="s">
        <v>98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3:33" ht="12.75">
      <c r="C2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3:33" ht="12.75">
      <c r="C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5:33" ht="12.7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5:33" ht="12.75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5:33" ht="12.75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5:33" ht="12.75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5:33" ht="12.7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5:33" ht="12.7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5:33" ht="12.75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5:33" ht="12.75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5:33" ht="12.75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5:33" ht="12.75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5:33" ht="12.75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5:33" ht="12.75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5:33" ht="12.75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5:33" ht="12.75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5:33" ht="12.75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5:33" ht="12.75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5:33" ht="12.7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5:33" ht="12.75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5:33" ht="12.75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5:33" ht="12.75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5:33" ht="12.75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5:33" ht="12.7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5:33" ht="12.7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5:33" ht="12.7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5:33" ht="12.75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5:33" ht="12.7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5:33" ht="12.75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5:33" ht="12.75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5:33" ht="12.7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5:33" ht="12.7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5:33" ht="12.75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5:33" ht="12.75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5:33" ht="12.75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5:33" ht="12.75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5:33" ht="12.75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5:33" ht="12.75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5:33" ht="12.75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5:33" ht="12.75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5:33" ht="12.75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5:33" ht="12.75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5:33" ht="12.75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5:33" ht="12.75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5:33" ht="12.75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5:33" ht="12.75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5:33" ht="12.75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5:33" ht="12.75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5:33" ht="12.75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5:33" ht="12.75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5:33" ht="12.75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5:33" ht="12.75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5:33" ht="12.75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5:33" ht="12.75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5:33" ht="12.75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5:33" ht="12.75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5:33" ht="12.75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5:33" ht="12.75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5:33" ht="12.75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5:33" ht="12.75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5:33" ht="12.75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5:33" ht="12.75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5:33" ht="12.75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5:33" ht="12.75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5:33" ht="12.75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5:33" ht="12.75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5:33" ht="12.75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5:33" ht="12.75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5:33" ht="12.75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5:33" ht="12.75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5:33" ht="12.75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5:33" ht="12.75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5:33" ht="12.75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5:33" ht="12.75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5:33" ht="12.75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5:33" ht="12.75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5:33" ht="12.75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5:33" ht="12.75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5:33" ht="12.75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5:33" ht="12.75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5:33" ht="12.75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5:33" ht="12.75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5:33" ht="12.75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5:33" ht="12.75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5:33" ht="12.75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5:33" ht="12.75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5:33" ht="12.75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5:33" ht="12.75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5:33" ht="12.75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5:33" ht="12.75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5:33" ht="12.75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5:33" ht="12.75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5:33" ht="12.75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5:33" ht="12.75"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5:33" ht="12.75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5:33" ht="12.75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5:33" ht="12.75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9:33" ht="12.75"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9:33" ht="12.75"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9:33" ht="12.75"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9:33" ht="12.75"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9:33" ht="12.75"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9:33" ht="12.75"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9:33" ht="12.75"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9:33" ht="12.75"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9:33" ht="12.75"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</sheetData>
  <sheetProtection/>
  <mergeCells count="12">
    <mergeCell ref="A15:W15"/>
    <mergeCell ref="C1:W1"/>
    <mergeCell ref="C2:E2"/>
    <mergeCell ref="S2:X2"/>
    <mergeCell ref="A8:W8"/>
    <mergeCell ref="F6:H6"/>
    <mergeCell ref="I6:M6"/>
    <mergeCell ref="N6:P6"/>
    <mergeCell ref="Q6:S6"/>
    <mergeCell ref="U6:U7"/>
    <mergeCell ref="V6:V7"/>
    <mergeCell ref="T6:T7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7"/>
  <sheetViews>
    <sheetView zoomScale="90" zoomScaleNormal="90" zoomScalePageLayoutView="0" workbookViewId="0" topLeftCell="A1">
      <selection activeCell="I31" sqref="I31"/>
    </sheetView>
  </sheetViews>
  <sheetFormatPr defaultColWidth="9.00390625" defaultRowHeight="12.75"/>
  <cols>
    <col min="1" max="1" width="3.125" style="0" customWidth="1"/>
    <col min="2" max="2" width="14.00390625" style="0" customWidth="1"/>
    <col min="3" max="3" width="10.75390625" style="0" customWidth="1"/>
    <col min="4" max="4" width="16.75390625" style="1" customWidth="1"/>
    <col min="5" max="5" width="25.125" style="1" customWidth="1"/>
    <col min="6" max="6" width="8.25390625" style="1" customWidth="1"/>
    <col min="7" max="7" width="8.375" style="1" customWidth="1"/>
    <col min="8" max="9" width="7.125" style="1" customWidth="1"/>
    <col min="10" max="10" width="7.375" style="1" customWidth="1"/>
    <col min="11" max="11" width="7.125" style="1" customWidth="1"/>
    <col min="12" max="13" width="6.25390625" style="1" customWidth="1"/>
    <col min="14" max="14" width="8.125" style="1" customWidth="1"/>
    <col min="15" max="15" width="7.75390625" style="1" customWidth="1"/>
    <col min="16" max="16" width="7.125" style="1" customWidth="1"/>
    <col min="17" max="17" width="7.625" style="1" customWidth="1"/>
    <col min="18" max="18" width="7.375" style="1" customWidth="1"/>
    <col min="19" max="19" width="6.75390625" style="1" customWidth="1"/>
    <col min="20" max="20" width="8.125" style="0" customWidth="1"/>
    <col min="21" max="21" width="8.75390625" style="0" customWidth="1"/>
    <col min="22" max="22" width="14.25390625" style="0" customWidth="1"/>
    <col min="23" max="23" width="19.25390625" style="0" customWidth="1"/>
    <col min="24" max="25" width="4.25390625" style="0" customWidth="1"/>
    <col min="26" max="26" width="7.875" style="0" customWidth="1"/>
    <col min="27" max="27" width="7.625" style="0" customWidth="1"/>
    <col min="28" max="77" width="2.75390625" style="0" customWidth="1"/>
  </cols>
  <sheetData>
    <row r="1" spans="1:26" ht="34.5" customHeight="1">
      <c r="A1" s="67"/>
      <c r="B1" s="67"/>
      <c r="C1" s="67"/>
      <c r="D1" s="68" t="s">
        <v>166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9"/>
      <c r="U1" s="69"/>
      <c r="V1" s="69"/>
      <c r="W1" s="69"/>
      <c r="X1" s="5"/>
      <c r="Y1" s="5"/>
      <c r="Z1" s="5"/>
    </row>
    <row r="2" spans="1:26" ht="14.25" customHeight="1">
      <c r="A2" s="67"/>
      <c r="B2" s="67"/>
      <c r="C2" s="67"/>
      <c r="D2" s="70" t="s">
        <v>168</v>
      </c>
      <c r="E2" s="70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1"/>
      <c r="U2" s="71"/>
      <c r="V2" s="71"/>
      <c r="W2" s="71"/>
      <c r="X2" s="2"/>
      <c r="Y2" s="2"/>
      <c r="Z2" s="2"/>
    </row>
    <row r="3" spans="1:26" ht="34.5" customHeight="1">
      <c r="A3" s="72" t="s">
        <v>14</v>
      </c>
      <c r="B3" s="73" t="s">
        <v>2</v>
      </c>
      <c r="C3" s="74" t="s">
        <v>3</v>
      </c>
      <c r="D3" s="75" t="s">
        <v>4</v>
      </c>
      <c r="E3" s="75" t="s">
        <v>5</v>
      </c>
      <c r="F3" s="149" t="s">
        <v>175</v>
      </c>
      <c r="G3" s="150"/>
      <c r="H3" s="150"/>
      <c r="I3" s="143" t="s">
        <v>174</v>
      </c>
      <c r="J3" s="144"/>
      <c r="K3" s="144"/>
      <c r="L3" s="144"/>
      <c r="M3" s="145"/>
      <c r="N3" s="143" t="s">
        <v>173</v>
      </c>
      <c r="O3" s="144"/>
      <c r="P3" s="145"/>
      <c r="Q3" s="151" t="s">
        <v>172</v>
      </c>
      <c r="R3" s="152"/>
      <c r="S3" s="153"/>
      <c r="T3" s="154" t="s">
        <v>169</v>
      </c>
      <c r="U3" s="156" t="s">
        <v>1</v>
      </c>
      <c r="V3" s="158" t="s">
        <v>6</v>
      </c>
      <c r="W3" s="71"/>
      <c r="X3" s="2"/>
      <c r="Y3" s="2"/>
      <c r="Z3" s="2"/>
    </row>
    <row r="4" spans="1:26" ht="31.5" customHeight="1">
      <c r="A4" s="72"/>
      <c r="B4" s="73"/>
      <c r="C4" s="74"/>
      <c r="D4" s="75"/>
      <c r="E4" s="75"/>
      <c r="F4" s="75" t="s">
        <v>156</v>
      </c>
      <c r="G4" s="77" t="s">
        <v>157</v>
      </c>
      <c r="H4" s="75" t="s">
        <v>162</v>
      </c>
      <c r="I4" s="64" t="s">
        <v>159</v>
      </c>
      <c r="J4" s="60" t="s">
        <v>160</v>
      </c>
      <c r="K4" s="64" t="s">
        <v>161</v>
      </c>
      <c r="L4" s="97" t="s">
        <v>157</v>
      </c>
      <c r="M4" s="60" t="s">
        <v>162</v>
      </c>
      <c r="N4" s="96" t="s">
        <v>159</v>
      </c>
      <c r="O4" s="80" t="s">
        <v>157</v>
      </c>
      <c r="P4" s="79" t="s">
        <v>162</v>
      </c>
      <c r="Q4" s="75" t="s">
        <v>156</v>
      </c>
      <c r="R4" s="77" t="s">
        <v>157</v>
      </c>
      <c r="S4" s="75" t="s">
        <v>162</v>
      </c>
      <c r="T4" s="155"/>
      <c r="U4" s="157"/>
      <c r="V4" s="159"/>
      <c r="W4" s="75" t="s">
        <v>7</v>
      </c>
      <c r="X4" s="5"/>
      <c r="Y4" s="5"/>
      <c r="Z4" s="5"/>
    </row>
    <row r="5" spans="1:36" ht="15.75">
      <c r="A5" s="146" t="s">
        <v>42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8"/>
      <c r="X5" s="7"/>
      <c r="Y5" s="7"/>
      <c r="Z5" s="7"/>
      <c r="AA5" s="6"/>
      <c r="AB5" s="3"/>
      <c r="AC5" s="3"/>
      <c r="AD5" s="3"/>
      <c r="AE5" s="3"/>
      <c r="AF5" s="3"/>
      <c r="AG5" s="3"/>
      <c r="AH5" s="3"/>
      <c r="AI5" s="3"/>
      <c r="AJ5" s="3"/>
    </row>
    <row r="6" spans="1:36" ht="29.25" customHeight="1">
      <c r="A6" s="17">
        <v>1</v>
      </c>
      <c r="B6" s="36" t="s">
        <v>50</v>
      </c>
      <c r="C6" s="36" t="s">
        <v>33</v>
      </c>
      <c r="D6" s="36" t="s">
        <v>51</v>
      </c>
      <c r="E6" s="36" t="s">
        <v>9</v>
      </c>
      <c r="F6" s="18">
        <v>16.5</v>
      </c>
      <c r="G6" s="76">
        <f>(25*F6)/41</f>
        <v>10.060975609756097</v>
      </c>
      <c r="H6" s="78">
        <v>1</v>
      </c>
      <c r="I6" s="18">
        <v>22.6</v>
      </c>
      <c r="J6" s="18">
        <v>10</v>
      </c>
      <c r="K6" s="18">
        <f>I6+J6</f>
        <v>32.6</v>
      </c>
      <c r="L6" s="18">
        <f>(25*$K$9)/K6</f>
        <v>34.20245398773006</v>
      </c>
      <c r="M6" s="78">
        <v>1</v>
      </c>
      <c r="N6" s="18">
        <v>44.44</v>
      </c>
      <c r="O6" s="76">
        <f>(25*$N$10)/N6</f>
        <v>25.045004500450045</v>
      </c>
      <c r="P6" s="78">
        <v>2</v>
      </c>
      <c r="Q6" s="98">
        <v>16.97</v>
      </c>
      <c r="R6" s="76">
        <f>(25*Q6)/20</f>
        <v>21.2125</v>
      </c>
      <c r="S6" s="18">
        <v>2</v>
      </c>
      <c r="T6" s="76">
        <f>G6+L6+O6+R6</f>
        <v>90.52093409793619</v>
      </c>
      <c r="U6" s="18">
        <v>1</v>
      </c>
      <c r="V6" s="18" t="s">
        <v>170</v>
      </c>
      <c r="W6" s="17" t="s">
        <v>71</v>
      </c>
      <c r="X6" s="6"/>
      <c r="Y6" s="6"/>
      <c r="Z6" s="6"/>
      <c r="AA6" s="6"/>
      <c r="AB6" s="3"/>
      <c r="AC6" s="3"/>
      <c r="AD6" s="3"/>
      <c r="AE6" s="3"/>
      <c r="AF6" s="3"/>
      <c r="AG6" s="3"/>
      <c r="AH6" s="3"/>
      <c r="AI6" s="3"/>
      <c r="AJ6" s="3"/>
    </row>
    <row r="7" spans="1:36" ht="31.5">
      <c r="A7" s="17">
        <v>2</v>
      </c>
      <c r="B7" s="36" t="s">
        <v>43</v>
      </c>
      <c r="C7" s="36" t="s">
        <v>44</v>
      </c>
      <c r="D7" s="36" t="s">
        <v>32</v>
      </c>
      <c r="E7" s="36" t="s">
        <v>45</v>
      </c>
      <c r="F7" s="18">
        <v>11.75</v>
      </c>
      <c r="G7" s="76">
        <f>(25*F7)/41</f>
        <v>7.164634146341464</v>
      </c>
      <c r="H7" s="78">
        <v>3</v>
      </c>
      <c r="I7" s="18">
        <v>22.5</v>
      </c>
      <c r="J7" s="18">
        <v>11</v>
      </c>
      <c r="K7" s="18">
        <f>I7+J7</f>
        <v>33.5</v>
      </c>
      <c r="L7" s="18">
        <f>(25*$K$9)/K7</f>
        <v>33.28358208955224</v>
      </c>
      <c r="M7" s="78">
        <v>2</v>
      </c>
      <c r="N7" s="18">
        <v>47.69</v>
      </c>
      <c r="O7" s="76">
        <f>(25*$N$10)/N7</f>
        <v>23.33822604319564</v>
      </c>
      <c r="P7" s="18">
        <v>5</v>
      </c>
      <c r="Q7" s="99">
        <v>15.83</v>
      </c>
      <c r="R7" s="76">
        <f>(25*Q7)/20</f>
        <v>19.7875</v>
      </c>
      <c r="S7" s="18">
        <v>4</v>
      </c>
      <c r="T7" s="76">
        <f>G7+L7+O7+R7</f>
        <v>83.57394227908935</v>
      </c>
      <c r="U7" s="18">
        <v>2</v>
      </c>
      <c r="V7" s="18" t="s">
        <v>171</v>
      </c>
      <c r="W7" s="17" t="s">
        <v>69</v>
      </c>
      <c r="X7" s="6"/>
      <c r="Y7" s="6"/>
      <c r="Z7" s="6"/>
      <c r="AA7" s="6"/>
      <c r="AB7" s="3"/>
      <c r="AC7" s="3"/>
      <c r="AD7" s="3"/>
      <c r="AE7" s="3"/>
      <c r="AF7" s="3"/>
      <c r="AG7" s="3"/>
      <c r="AH7" s="3"/>
      <c r="AI7" s="3"/>
      <c r="AJ7" s="3"/>
    </row>
    <row r="8" spans="1:36" ht="36" customHeight="1">
      <c r="A8" s="17">
        <v>3</v>
      </c>
      <c r="B8" s="36" t="s">
        <v>46</v>
      </c>
      <c r="C8" s="36" t="s">
        <v>22</v>
      </c>
      <c r="D8" s="36" t="s">
        <v>23</v>
      </c>
      <c r="E8" s="36" t="s">
        <v>45</v>
      </c>
      <c r="F8" s="18">
        <v>15.25</v>
      </c>
      <c r="G8" s="76">
        <f>(25*F8)/41</f>
        <v>9.298780487804878</v>
      </c>
      <c r="H8" s="78">
        <v>2</v>
      </c>
      <c r="I8" s="18">
        <v>25.8</v>
      </c>
      <c r="J8" s="18">
        <v>15</v>
      </c>
      <c r="K8" s="18">
        <f>I8+J8</f>
        <v>40.8</v>
      </c>
      <c r="L8" s="18">
        <f>(25*$K$9)/K8</f>
        <v>27.328431372549023</v>
      </c>
      <c r="M8" s="18">
        <v>4</v>
      </c>
      <c r="N8" s="18">
        <v>44.74</v>
      </c>
      <c r="O8" s="76">
        <f>(25*$N$10)/N8</f>
        <v>24.877067501117565</v>
      </c>
      <c r="P8" s="18">
        <v>4</v>
      </c>
      <c r="Q8" s="98">
        <v>15.93</v>
      </c>
      <c r="R8" s="76">
        <f>(25*Q8)/20</f>
        <v>19.9125</v>
      </c>
      <c r="S8" s="18">
        <v>3</v>
      </c>
      <c r="T8" s="76">
        <f>G8+L8+O8+R8</f>
        <v>81.41677936147147</v>
      </c>
      <c r="U8" s="18">
        <v>3</v>
      </c>
      <c r="V8" s="18" t="s">
        <v>171</v>
      </c>
      <c r="W8" s="17" t="s">
        <v>69</v>
      </c>
      <c r="X8" s="6"/>
      <c r="Y8" s="6"/>
      <c r="Z8" s="6"/>
      <c r="AA8" s="6"/>
      <c r="AB8" s="3"/>
      <c r="AC8" s="3"/>
      <c r="AD8" s="3"/>
      <c r="AE8" s="3"/>
      <c r="AF8" s="3"/>
      <c r="AG8" s="3"/>
      <c r="AH8" s="3"/>
      <c r="AI8" s="3"/>
      <c r="AJ8" s="3"/>
    </row>
    <row r="9" spans="1:36" ht="17.25" customHeight="1">
      <c r="A9" s="17">
        <v>4</v>
      </c>
      <c r="B9" s="36" t="s">
        <v>52</v>
      </c>
      <c r="C9" s="36" t="s">
        <v>53</v>
      </c>
      <c r="D9" s="36" t="s">
        <v>54</v>
      </c>
      <c r="E9" s="36" t="s">
        <v>55</v>
      </c>
      <c r="F9" s="18">
        <v>3.5</v>
      </c>
      <c r="G9" s="76">
        <f>(25*F9)/41</f>
        <v>2.1341463414634148</v>
      </c>
      <c r="H9" s="18">
        <v>5</v>
      </c>
      <c r="I9" s="18">
        <v>25.6</v>
      </c>
      <c r="J9" s="18">
        <v>19</v>
      </c>
      <c r="K9" s="18">
        <f>I9+J9</f>
        <v>44.6</v>
      </c>
      <c r="L9" s="18">
        <f>(25*$K$9)/K9</f>
        <v>25</v>
      </c>
      <c r="M9" s="18">
        <v>5</v>
      </c>
      <c r="N9" s="18">
        <v>43.43</v>
      </c>
      <c r="O9" s="76">
        <f>(25*$N$10)/N9</f>
        <v>25.627446465576792</v>
      </c>
      <c r="P9" s="78">
        <v>1</v>
      </c>
      <c r="Q9" s="99">
        <v>18.2</v>
      </c>
      <c r="R9" s="76">
        <f>(25*Q9)/20</f>
        <v>22.75</v>
      </c>
      <c r="S9" s="18">
        <v>1</v>
      </c>
      <c r="T9" s="76">
        <f>G9+L9+O9+R9</f>
        <v>75.5115928070402</v>
      </c>
      <c r="U9" s="18">
        <v>4</v>
      </c>
      <c r="V9" s="18"/>
      <c r="W9" s="17" t="s">
        <v>72</v>
      </c>
      <c r="X9" s="6"/>
      <c r="Y9" s="6"/>
      <c r="Z9" s="6"/>
      <c r="AA9" s="6"/>
      <c r="AB9" s="3"/>
      <c r="AC9" s="3"/>
      <c r="AD9" s="3"/>
      <c r="AE9" s="3"/>
      <c r="AF9" s="3"/>
      <c r="AG9" s="3"/>
      <c r="AH9" s="3"/>
      <c r="AI9" s="3"/>
      <c r="AJ9" s="3"/>
    </row>
    <row r="10" spans="1:36" ht="19.5" customHeight="1">
      <c r="A10" s="17">
        <v>5</v>
      </c>
      <c r="B10" s="36" t="s">
        <v>47</v>
      </c>
      <c r="C10" s="36" t="s">
        <v>48</v>
      </c>
      <c r="D10" s="36" t="s">
        <v>12</v>
      </c>
      <c r="E10" s="36" t="s">
        <v>49</v>
      </c>
      <c r="F10" s="18">
        <v>9.5</v>
      </c>
      <c r="G10" s="76">
        <f>(25*F10)/41</f>
        <v>5.7926829268292686</v>
      </c>
      <c r="H10" s="18">
        <v>4</v>
      </c>
      <c r="I10" s="18">
        <v>19.3</v>
      </c>
      <c r="J10" s="18">
        <v>15</v>
      </c>
      <c r="K10" s="18">
        <f>I10+J10</f>
        <v>34.3</v>
      </c>
      <c r="L10" s="18">
        <f>(25*$K$9)/K10</f>
        <v>32.50728862973761</v>
      </c>
      <c r="M10" s="78">
        <v>3</v>
      </c>
      <c r="N10" s="18">
        <v>44.52</v>
      </c>
      <c r="O10" s="76">
        <f>(25*$N$10)/N10</f>
        <v>25</v>
      </c>
      <c r="P10" s="78">
        <v>3</v>
      </c>
      <c r="Q10" s="98">
        <v>0</v>
      </c>
      <c r="R10" s="76">
        <f>(25*Q10)/20</f>
        <v>0</v>
      </c>
      <c r="S10" s="18">
        <v>5</v>
      </c>
      <c r="T10" s="76">
        <f>G10+L10+O10+R10</f>
        <v>63.299971556566874</v>
      </c>
      <c r="U10" s="18">
        <v>5</v>
      </c>
      <c r="V10" s="18"/>
      <c r="W10" s="17" t="s">
        <v>70</v>
      </c>
      <c r="X10" s="6"/>
      <c r="Y10" s="6"/>
      <c r="Z10" s="6"/>
      <c r="AA10" s="6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5.75">
      <c r="A11" s="129" t="s">
        <v>57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1"/>
      <c r="X11" s="6"/>
      <c r="Y11" s="6"/>
      <c r="Z11" s="6"/>
      <c r="AA11" s="6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30" customHeight="1">
      <c r="A12" s="17">
        <v>1</v>
      </c>
      <c r="B12" s="36" t="s">
        <v>60</v>
      </c>
      <c r="C12" s="36" t="s">
        <v>61</v>
      </c>
      <c r="D12" s="36" t="s">
        <v>62</v>
      </c>
      <c r="E12" s="36" t="s">
        <v>26</v>
      </c>
      <c r="F12" s="18">
        <v>20</v>
      </c>
      <c r="G12" s="76">
        <f aca="true" t="shared" si="0" ref="G12:G17">(25*F12)/41</f>
        <v>12.195121951219512</v>
      </c>
      <c r="H12" s="78">
        <v>1</v>
      </c>
      <c r="I12" s="18">
        <v>28.6</v>
      </c>
      <c r="J12" s="18">
        <v>5</v>
      </c>
      <c r="K12" s="18">
        <f aca="true" t="shared" si="1" ref="K12:K17">I12+J12</f>
        <v>33.6</v>
      </c>
      <c r="L12" s="18">
        <f aca="true" t="shared" si="2" ref="L12:L17">(25*$K$13)/K12</f>
        <v>25.446428571428573</v>
      </c>
      <c r="M12" s="78">
        <v>1</v>
      </c>
      <c r="N12" s="18">
        <v>49.58</v>
      </c>
      <c r="O12" s="76">
        <f>(25*$N$12)/N12</f>
        <v>25</v>
      </c>
      <c r="P12" s="78">
        <v>2</v>
      </c>
      <c r="Q12" s="98">
        <v>17.56</v>
      </c>
      <c r="R12" s="76">
        <f aca="true" t="shared" si="3" ref="R12:R17">(25*Q12)/20</f>
        <v>21.949999999999996</v>
      </c>
      <c r="S12" s="17">
        <v>2</v>
      </c>
      <c r="T12" s="76">
        <f aca="true" t="shared" si="4" ref="T12:T17">G12+L12+O12+R12</f>
        <v>84.59155052264808</v>
      </c>
      <c r="U12" s="18">
        <v>1</v>
      </c>
      <c r="V12" s="18" t="s">
        <v>170</v>
      </c>
      <c r="W12" s="17" t="s">
        <v>73</v>
      </c>
      <c r="X12" s="6"/>
      <c r="Y12" s="6"/>
      <c r="Z12" s="6"/>
      <c r="AA12" s="6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33" customHeight="1">
      <c r="A13" s="17">
        <v>2</v>
      </c>
      <c r="B13" s="36" t="s">
        <v>58</v>
      </c>
      <c r="C13" s="36" t="s">
        <v>59</v>
      </c>
      <c r="D13" s="36" t="s">
        <v>41</v>
      </c>
      <c r="E13" s="36" t="s">
        <v>9</v>
      </c>
      <c r="F13" s="18">
        <v>6.75</v>
      </c>
      <c r="G13" s="76">
        <f t="shared" si="0"/>
        <v>4.115853658536586</v>
      </c>
      <c r="H13" s="18">
        <v>4</v>
      </c>
      <c r="I13" s="18">
        <v>24.2</v>
      </c>
      <c r="J13" s="18">
        <v>10</v>
      </c>
      <c r="K13" s="18">
        <f t="shared" si="1"/>
        <v>34.2</v>
      </c>
      <c r="L13" s="18">
        <f t="shared" si="2"/>
        <v>25</v>
      </c>
      <c r="M13" s="78">
        <v>2</v>
      </c>
      <c r="N13" s="18">
        <v>49.2</v>
      </c>
      <c r="O13" s="76">
        <f>(25*$N$12)/N13</f>
        <v>25.193089430894307</v>
      </c>
      <c r="P13" s="78">
        <v>1</v>
      </c>
      <c r="Q13" s="99">
        <v>17.93</v>
      </c>
      <c r="R13" s="76">
        <f t="shared" si="3"/>
        <v>22.4125</v>
      </c>
      <c r="S13" s="17">
        <v>1</v>
      </c>
      <c r="T13" s="76">
        <f t="shared" si="4"/>
        <v>76.72144308943089</v>
      </c>
      <c r="U13" s="18">
        <v>2</v>
      </c>
      <c r="V13" s="18" t="s">
        <v>171</v>
      </c>
      <c r="W13" s="17" t="s">
        <v>71</v>
      </c>
      <c r="X13" s="6"/>
      <c r="Y13" s="6"/>
      <c r="Z13" s="6"/>
      <c r="AA13" s="6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29.25" customHeight="1">
      <c r="A14" s="17">
        <v>3</v>
      </c>
      <c r="B14" s="36" t="s">
        <v>163</v>
      </c>
      <c r="C14" s="36" t="s">
        <v>17</v>
      </c>
      <c r="D14" s="36" t="s">
        <v>11</v>
      </c>
      <c r="E14" s="36" t="s">
        <v>35</v>
      </c>
      <c r="F14" s="18">
        <v>8</v>
      </c>
      <c r="G14" s="76">
        <f t="shared" si="0"/>
        <v>4.878048780487805</v>
      </c>
      <c r="H14" s="78">
        <v>2.5</v>
      </c>
      <c r="I14" s="18">
        <v>24.4</v>
      </c>
      <c r="J14" s="18">
        <v>14</v>
      </c>
      <c r="K14" s="18">
        <f t="shared" si="1"/>
        <v>38.4</v>
      </c>
      <c r="L14" s="18">
        <f t="shared" si="2"/>
        <v>22.265625000000004</v>
      </c>
      <c r="M14" s="78">
        <v>3</v>
      </c>
      <c r="N14" s="18">
        <v>50.17</v>
      </c>
      <c r="O14" s="76">
        <f>(25*$N$12)/N14</f>
        <v>24.70599960135539</v>
      </c>
      <c r="P14" s="78">
        <v>3</v>
      </c>
      <c r="Q14" s="98">
        <v>17.53</v>
      </c>
      <c r="R14" s="76">
        <f t="shared" si="3"/>
        <v>21.9125</v>
      </c>
      <c r="S14" s="17">
        <v>3</v>
      </c>
      <c r="T14" s="76">
        <f t="shared" si="4"/>
        <v>73.76217338184321</v>
      </c>
      <c r="U14" s="18">
        <v>3</v>
      </c>
      <c r="V14" s="18"/>
      <c r="W14" s="17" t="s">
        <v>75</v>
      </c>
      <c r="X14" s="6"/>
      <c r="Y14" s="6"/>
      <c r="Z14" s="6"/>
      <c r="AA14" s="6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5.75">
      <c r="A15" s="17">
        <v>4</v>
      </c>
      <c r="B15" s="36" t="s">
        <v>64</v>
      </c>
      <c r="C15" s="36" t="s">
        <v>65</v>
      </c>
      <c r="D15" s="36" t="s">
        <v>15</v>
      </c>
      <c r="E15" s="36" t="s">
        <v>55</v>
      </c>
      <c r="F15" s="18">
        <v>8</v>
      </c>
      <c r="G15" s="76">
        <f t="shared" si="0"/>
        <v>4.878048780487805</v>
      </c>
      <c r="H15" s="78">
        <v>2.5</v>
      </c>
      <c r="I15" s="18">
        <v>35.1</v>
      </c>
      <c r="J15" s="18">
        <v>14</v>
      </c>
      <c r="K15" s="18">
        <f t="shared" si="1"/>
        <v>49.1</v>
      </c>
      <c r="L15" s="18">
        <f t="shared" si="2"/>
        <v>17.413441955193484</v>
      </c>
      <c r="M15" s="18">
        <v>5</v>
      </c>
      <c r="N15" s="18">
        <v>55.29</v>
      </c>
      <c r="O15" s="76">
        <f>(25*$N$12)/N15</f>
        <v>22.418158799059505</v>
      </c>
      <c r="P15" s="18">
        <v>5</v>
      </c>
      <c r="Q15" s="99">
        <v>17.03</v>
      </c>
      <c r="R15" s="76">
        <f t="shared" si="3"/>
        <v>21.2875</v>
      </c>
      <c r="S15" s="17">
        <v>4</v>
      </c>
      <c r="T15" s="76">
        <f t="shared" si="4"/>
        <v>65.9971495347408</v>
      </c>
      <c r="U15" s="18">
        <v>4</v>
      </c>
      <c r="V15" s="18"/>
      <c r="W15" s="17" t="s">
        <v>72</v>
      </c>
      <c r="X15" s="6"/>
      <c r="Y15" s="6"/>
      <c r="Z15" s="6"/>
      <c r="AA15" s="6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5" customHeight="1">
      <c r="A16" s="17">
        <v>5</v>
      </c>
      <c r="B16" s="36" t="s">
        <v>63</v>
      </c>
      <c r="C16" s="36" t="s">
        <v>21</v>
      </c>
      <c r="D16" s="36" t="s">
        <v>15</v>
      </c>
      <c r="E16" s="36" t="s">
        <v>49</v>
      </c>
      <c r="F16" s="18">
        <v>-0.25</v>
      </c>
      <c r="G16" s="76">
        <f t="shared" si="0"/>
        <v>-0.1524390243902439</v>
      </c>
      <c r="H16" s="18">
        <v>6</v>
      </c>
      <c r="I16" s="18">
        <v>25</v>
      </c>
      <c r="J16" s="18">
        <v>22</v>
      </c>
      <c r="K16" s="18">
        <f t="shared" si="1"/>
        <v>47</v>
      </c>
      <c r="L16" s="18">
        <f t="shared" si="2"/>
        <v>18.19148936170213</v>
      </c>
      <c r="M16" s="18">
        <v>4</v>
      </c>
      <c r="N16" s="18">
        <v>54.43</v>
      </c>
      <c r="O16" s="76">
        <f>(25*$N$12)/N16</f>
        <v>22.772368179312878</v>
      </c>
      <c r="P16" s="18">
        <v>4</v>
      </c>
      <c r="Q16" s="98">
        <v>0</v>
      </c>
      <c r="R16" s="76">
        <f t="shared" si="3"/>
        <v>0</v>
      </c>
      <c r="S16" s="17">
        <v>6</v>
      </c>
      <c r="T16" s="76">
        <f t="shared" si="4"/>
        <v>40.81141851662476</v>
      </c>
      <c r="U16" s="18">
        <v>5</v>
      </c>
      <c r="V16" s="18"/>
      <c r="W16" s="17" t="s">
        <v>74</v>
      </c>
      <c r="X16" s="6"/>
      <c r="Y16" s="6"/>
      <c r="Z16" s="6"/>
      <c r="AA16" s="6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15.75">
      <c r="A17" s="17">
        <v>6</v>
      </c>
      <c r="B17" s="36" t="s">
        <v>66</v>
      </c>
      <c r="C17" s="36" t="s">
        <v>67</v>
      </c>
      <c r="D17" s="36" t="s">
        <v>8</v>
      </c>
      <c r="E17" s="36" t="s">
        <v>68</v>
      </c>
      <c r="F17" s="18">
        <v>0.5</v>
      </c>
      <c r="G17" s="76">
        <f t="shared" si="0"/>
        <v>0.3048780487804878</v>
      </c>
      <c r="H17" s="18">
        <v>5</v>
      </c>
      <c r="I17" s="18">
        <v>36.8</v>
      </c>
      <c r="J17" s="18">
        <v>18</v>
      </c>
      <c r="K17" s="18">
        <f t="shared" si="1"/>
        <v>54.8</v>
      </c>
      <c r="L17" s="18">
        <f t="shared" si="2"/>
        <v>15.6021897810219</v>
      </c>
      <c r="M17" s="18">
        <v>6</v>
      </c>
      <c r="N17" s="18">
        <v>0</v>
      </c>
      <c r="O17" s="18">
        <v>0</v>
      </c>
      <c r="P17" s="18">
        <v>6</v>
      </c>
      <c r="Q17" s="99">
        <v>6.43</v>
      </c>
      <c r="R17" s="76">
        <f t="shared" si="3"/>
        <v>8.0375</v>
      </c>
      <c r="S17" s="17">
        <v>5</v>
      </c>
      <c r="T17" s="76">
        <f t="shared" si="4"/>
        <v>23.944567829802388</v>
      </c>
      <c r="U17" s="18">
        <v>6</v>
      </c>
      <c r="V17" s="18"/>
      <c r="W17" s="17" t="s">
        <v>76</v>
      </c>
      <c r="X17" s="6"/>
      <c r="Y17" s="6"/>
      <c r="Z17" s="6"/>
      <c r="AA17" s="6"/>
      <c r="AB17" s="3"/>
      <c r="AC17" s="3"/>
      <c r="AD17" s="3"/>
      <c r="AE17" s="3"/>
      <c r="AF17" s="3"/>
      <c r="AG17" s="3"/>
      <c r="AH17" s="3"/>
      <c r="AI17" s="3"/>
      <c r="AJ17" s="3"/>
    </row>
    <row r="18" spans="1:36" s="8" customFormat="1" ht="15">
      <c r="A18"/>
      <c r="B18"/>
      <c r="C18"/>
      <c r="D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3"/>
      <c r="U18" s="3"/>
      <c r="V18" s="3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4:36" ht="12.75">
      <c r="D19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4:36" ht="12.75">
      <c r="D20"/>
      <c r="E20" s="1" t="s">
        <v>36</v>
      </c>
      <c r="F20" s="1" t="s">
        <v>98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4:36" ht="12.75">
      <c r="D2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4:36" ht="12.75">
      <c r="D22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4:36" ht="12.75">
      <c r="D2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20:36" ht="12.75"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20:36" ht="12.75"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20:36" ht="12.75"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20:36" ht="12.75"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20:36" ht="12.75"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20:36" ht="12.75"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20:36" ht="12.75"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20:36" ht="12.75"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20:36" ht="12.75"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20:36" ht="12.75"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20:36" ht="12.75"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20:36" ht="12.75"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20:36" ht="12.75"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20:36" ht="12.75"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20:36" ht="12.75"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20:36" ht="12.75"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20:36" ht="12.75"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20:36" ht="12.75"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20:36" ht="12.75"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20:36" ht="12.75"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20:36" ht="12.75"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20:36" ht="12.75"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20:36" ht="12.75"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20:36" ht="12.75"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20:36" ht="12.75"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20:36" ht="12.75"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20:36" ht="12.75"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20:36" ht="12.75"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20:36" ht="12.75"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20:36" ht="12.75"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20:36" ht="12.75"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20:36" ht="12.75"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20:36" ht="12.75"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20:36" ht="12.75"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20:36" ht="12.75"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20:36" ht="12.75"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20:36" ht="12.75"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20:36" ht="12.75"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20:36" ht="12.75"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20:36" ht="12.75"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20:36" ht="12.75"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20:36" ht="12.75"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20:36" ht="12.75"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20:36" ht="12.75"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20:36" ht="12.75"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20:36" ht="12.75"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20:36" ht="12.75"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20:36" ht="12.75"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20:36" ht="12.75"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20:36" ht="12.75"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20:36" ht="12.75"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20:36" ht="12.75"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20:36" ht="12.75"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20:36" ht="12.75"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20:36" ht="12.75"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20:36" ht="12.75"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20:36" ht="12.75"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20:36" ht="12.75"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20:36" ht="12.75"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20:36" ht="12.75"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20:36" ht="12.75"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20:36" ht="12.75"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20:36" ht="12.75"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20:36" ht="12.75"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20:36" ht="12.75"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20:36" ht="12.75"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20:36" ht="12.75"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20:36" ht="12.75"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20:36" ht="12.75"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20:36" ht="12.75"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20:36" ht="12.75"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20:36" ht="12.75"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20:36" ht="12.75"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20:36" ht="12.75"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20:36" ht="12.75"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20:36" ht="12.75"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20:36" ht="12.75"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20:36" ht="12.75"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20:36" ht="12.75"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20:36" ht="12.75"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20:36" ht="12.75"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20:36" ht="12.75"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20:36" ht="12.75"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20:36" ht="12.75"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20:36" ht="12.75"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20:36" ht="12.75"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20:36" ht="12.75"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20:36" ht="12.75"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20:36" ht="12.75"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20:36" ht="12.75"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20:36" ht="12.75"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20:36" ht="12.75"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20:36" ht="12.75"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20:36" ht="12.75"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20:36" ht="12.75"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20:36" ht="12.75"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20:36" ht="12.75"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20:36" ht="12.75"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20:36" ht="12.75"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20:36" ht="12.75"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20:36" ht="12.75"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20:36" ht="12.75"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20:36" ht="12.75"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20:36" ht="12.75"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20:36" ht="12.75"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23:36" ht="12.75"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23:36" ht="12.75"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23:36" ht="12.75"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23:36" ht="12.75"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23:36" ht="12.75"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23:36" ht="12.75"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23:36" ht="12.75"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23:36" ht="12.75"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23:36" ht="12.75"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</sheetData>
  <sheetProtection/>
  <mergeCells count="9">
    <mergeCell ref="A5:W5"/>
    <mergeCell ref="A11:W11"/>
    <mergeCell ref="F3:H3"/>
    <mergeCell ref="I3:M3"/>
    <mergeCell ref="N3:P3"/>
    <mergeCell ref="Q3:S3"/>
    <mergeCell ref="T3:T4"/>
    <mergeCell ref="U3:U4"/>
    <mergeCell ref="V3:V4"/>
  </mergeCells>
  <printOptions/>
  <pageMargins left="0.5902777777777778" right="0.39375" top="0.9840277777777778" bottom="0.98402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4.125" style="0" customWidth="1"/>
    <col min="2" max="2" width="15.25390625" style="0" customWidth="1"/>
    <col min="3" max="3" width="12.875" style="0" customWidth="1"/>
    <col min="4" max="4" width="17.375" style="0" customWidth="1"/>
    <col min="5" max="5" width="25.875" style="0" customWidth="1"/>
    <col min="6" max="6" width="11.375" style="0" customWidth="1"/>
    <col min="8" max="8" width="13.375" style="0" customWidth="1"/>
    <col min="9" max="9" width="21.625" style="0" customWidth="1"/>
  </cols>
  <sheetData>
    <row r="2" spans="2:10" ht="14.25">
      <c r="B2" s="116" t="s">
        <v>180</v>
      </c>
      <c r="C2" s="116"/>
      <c r="D2" s="116"/>
      <c r="E2" s="116"/>
      <c r="F2" s="116"/>
      <c r="G2" s="116"/>
      <c r="H2" s="116"/>
      <c r="I2" s="116"/>
      <c r="J2" s="3"/>
    </row>
    <row r="3" spans="2:10" ht="14.25">
      <c r="B3" s="10"/>
      <c r="C3" s="10"/>
      <c r="D3" s="115" t="s">
        <v>181</v>
      </c>
      <c r="E3" s="115"/>
      <c r="F3" s="115"/>
      <c r="G3" s="115"/>
      <c r="J3" s="3"/>
    </row>
    <row r="4" spans="1:10" ht="25.5">
      <c r="A4" s="85" t="s">
        <v>0</v>
      </c>
      <c r="B4" s="15" t="s">
        <v>2</v>
      </c>
      <c r="C4" s="16" t="s">
        <v>3</v>
      </c>
      <c r="D4" s="16" t="s">
        <v>4</v>
      </c>
      <c r="E4" s="16" t="s">
        <v>5</v>
      </c>
      <c r="F4" s="103" t="s">
        <v>37</v>
      </c>
      <c r="G4" s="16" t="s">
        <v>1</v>
      </c>
      <c r="H4" s="16" t="s">
        <v>6</v>
      </c>
      <c r="I4" s="16" t="s">
        <v>7</v>
      </c>
      <c r="J4" s="3"/>
    </row>
    <row r="5" spans="2:10" ht="12.75">
      <c r="B5" s="163" t="s">
        <v>178</v>
      </c>
      <c r="C5" s="164"/>
      <c r="D5" s="164"/>
      <c r="E5" s="164"/>
      <c r="F5" s="164"/>
      <c r="G5" s="164"/>
      <c r="H5" s="164"/>
      <c r="I5" s="165"/>
      <c r="J5" s="3"/>
    </row>
    <row r="6" spans="1:10" ht="33" customHeight="1">
      <c r="A6" s="53">
        <v>1</v>
      </c>
      <c r="B6" s="50" t="s">
        <v>110</v>
      </c>
      <c r="C6" s="50" t="s">
        <v>111</v>
      </c>
      <c r="D6" s="50" t="s">
        <v>30</v>
      </c>
      <c r="E6" s="104" t="s">
        <v>112</v>
      </c>
      <c r="F6" s="105">
        <v>81.78</v>
      </c>
      <c r="G6" s="106">
        <v>1</v>
      </c>
      <c r="H6" s="107" t="s">
        <v>170</v>
      </c>
      <c r="I6" s="106" t="s">
        <v>130</v>
      </c>
      <c r="J6" s="24"/>
    </row>
    <row r="7" spans="1:10" ht="31.5">
      <c r="A7" s="47">
        <v>2</v>
      </c>
      <c r="B7" s="22" t="s">
        <v>122</v>
      </c>
      <c r="C7" s="22" t="s">
        <v>123</v>
      </c>
      <c r="D7" s="22" t="s">
        <v>124</v>
      </c>
      <c r="E7" s="49" t="s">
        <v>26</v>
      </c>
      <c r="F7" s="61">
        <v>77.06</v>
      </c>
      <c r="G7" s="52">
        <v>2</v>
      </c>
      <c r="H7" s="86" t="s">
        <v>171</v>
      </c>
      <c r="I7" s="48" t="s">
        <v>128</v>
      </c>
      <c r="J7" s="24"/>
    </row>
    <row r="8" spans="1:10" ht="31.5">
      <c r="A8" s="53">
        <v>3</v>
      </c>
      <c r="B8" s="22" t="s">
        <v>115</v>
      </c>
      <c r="C8" s="22" t="s">
        <v>116</v>
      </c>
      <c r="D8" s="22" t="s">
        <v>117</v>
      </c>
      <c r="E8" s="49" t="s">
        <v>9</v>
      </c>
      <c r="F8" s="61">
        <v>76.82</v>
      </c>
      <c r="G8" s="53">
        <v>3</v>
      </c>
      <c r="H8" s="86" t="s">
        <v>171</v>
      </c>
      <c r="I8" s="54" t="s">
        <v>99</v>
      </c>
      <c r="J8" s="24"/>
    </row>
    <row r="9" spans="1:10" ht="31.5">
      <c r="A9" s="47">
        <v>4</v>
      </c>
      <c r="B9" s="22" t="s">
        <v>101</v>
      </c>
      <c r="C9" s="22" t="s">
        <v>29</v>
      </c>
      <c r="D9" s="22" t="s">
        <v>102</v>
      </c>
      <c r="E9" s="49" t="s">
        <v>26</v>
      </c>
      <c r="F9" s="61">
        <v>75.72</v>
      </c>
      <c r="G9" s="52">
        <v>4</v>
      </c>
      <c r="H9" s="86" t="s">
        <v>171</v>
      </c>
      <c r="I9" s="53" t="s">
        <v>128</v>
      </c>
      <c r="J9" s="24"/>
    </row>
    <row r="10" spans="2:10" ht="15.75">
      <c r="B10" s="160" t="s">
        <v>177</v>
      </c>
      <c r="C10" s="161"/>
      <c r="D10" s="161"/>
      <c r="E10" s="161"/>
      <c r="F10" s="161"/>
      <c r="G10" s="161"/>
      <c r="H10" s="161"/>
      <c r="I10" s="162"/>
      <c r="J10" s="24"/>
    </row>
    <row r="11" spans="1:10" ht="31.5">
      <c r="A11" s="85">
        <v>1</v>
      </c>
      <c r="B11" s="22" t="s">
        <v>139</v>
      </c>
      <c r="C11" s="22" t="s">
        <v>21</v>
      </c>
      <c r="D11" s="22" t="s">
        <v>140</v>
      </c>
      <c r="E11" s="22" t="s">
        <v>9</v>
      </c>
      <c r="F11" s="21">
        <v>93.2</v>
      </c>
      <c r="G11" s="62">
        <v>1</v>
      </c>
      <c r="H11" s="86" t="s">
        <v>170</v>
      </c>
      <c r="I11" s="84" t="s">
        <v>99</v>
      </c>
      <c r="J11" s="24"/>
    </row>
    <row r="12" spans="1:10" ht="31.5">
      <c r="A12" s="48">
        <v>2</v>
      </c>
      <c r="B12" s="22" t="s">
        <v>133</v>
      </c>
      <c r="C12" s="22" t="s">
        <v>134</v>
      </c>
      <c r="D12" s="22" t="s">
        <v>8</v>
      </c>
      <c r="E12" s="22" t="s">
        <v>79</v>
      </c>
      <c r="F12" s="21">
        <v>78.44</v>
      </c>
      <c r="G12" s="51">
        <v>2</v>
      </c>
      <c r="H12" s="86" t="s">
        <v>171</v>
      </c>
      <c r="I12" s="50" t="s">
        <v>129</v>
      </c>
      <c r="J12" s="24"/>
    </row>
    <row r="13" spans="1:10" ht="31.5">
      <c r="A13" s="85">
        <v>3</v>
      </c>
      <c r="B13" s="22" t="s">
        <v>135</v>
      </c>
      <c r="C13" s="22" t="s">
        <v>136</v>
      </c>
      <c r="D13" s="22" t="s">
        <v>13</v>
      </c>
      <c r="E13" s="22" t="s">
        <v>79</v>
      </c>
      <c r="F13" s="21">
        <v>76.25</v>
      </c>
      <c r="G13" s="21">
        <v>3</v>
      </c>
      <c r="H13" s="86" t="s">
        <v>171</v>
      </c>
      <c r="I13" s="22" t="s">
        <v>129</v>
      </c>
      <c r="J13" s="24"/>
    </row>
    <row r="18" spans="4:5" ht="12.75">
      <c r="D18" t="s">
        <v>36</v>
      </c>
      <c r="E18" s="100" t="s">
        <v>179</v>
      </c>
    </row>
  </sheetData>
  <sheetProtection/>
  <mergeCells count="4">
    <mergeCell ref="B2:I2"/>
    <mergeCell ref="D3:G3"/>
    <mergeCell ref="B10:I10"/>
    <mergeCell ref="B5:I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4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5.375" style="0" customWidth="1"/>
    <col min="2" max="2" width="11.875" style="0" customWidth="1"/>
    <col min="3" max="3" width="12.00390625" style="0" customWidth="1"/>
    <col min="4" max="4" width="19.00390625" style="0" customWidth="1"/>
    <col min="5" max="5" width="26.75390625" style="0" customWidth="1"/>
    <col min="6" max="6" width="13.125" style="0" customWidth="1"/>
    <col min="7" max="7" width="13.75390625" style="0" customWidth="1"/>
    <col min="8" max="8" width="13.375" style="0" customWidth="1"/>
    <col min="9" max="9" width="20.625" style="0" customWidth="1"/>
  </cols>
  <sheetData>
    <row r="3" spans="1:9" ht="14.25">
      <c r="A3" s="10"/>
      <c r="B3" s="10"/>
      <c r="C3" s="20" t="s">
        <v>180</v>
      </c>
      <c r="D3" s="20"/>
      <c r="E3" s="20"/>
      <c r="F3" s="3"/>
      <c r="G3" s="3"/>
      <c r="H3" s="3"/>
      <c r="I3" s="3"/>
    </row>
    <row r="4" spans="1:9" ht="14.25">
      <c r="A4" s="10"/>
      <c r="B4" s="10"/>
      <c r="C4" s="19" t="s">
        <v>182</v>
      </c>
      <c r="D4" s="19"/>
      <c r="E4" s="19"/>
      <c r="G4" s="3"/>
      <c r="H4" s="3"/>
      <c r="I4" s="3"/>
    </row>
    <row r="5" spans="1:9" ht="28.5">
      <c r="A5" s="4" t="s">
        <v>0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37</v>
      </c>
      <c r="G5" s="13" t="s">
        <v>1</v>
      </c>
      <c r="H5" s="13" t="s">
        <v>6</v>
      </c>
      <c r="I5" s="13" t="s">
        <v>7</v>
      </c>
    </row>
    <row r="6" spans="1:9" ht="14.25" customHeight="1">
      <c r="A6" s="166" t="s">
        <v>183</v>
      </c>
      <c r="B6" s="167"/>
      <c r="C6" s="167"/>
      <c r="D6" s="167"/>
      <c r="E6" s="167"/>
      <c r="F6" s="167"/>
      <c r="G6" s="167"/>
      <c r="H6" s="167"/>
      <c r="I6" s="168"/>
    </row>
    <row r="7" spans="1:9" ht="28.5" customHeight="1">
      <c r="A7" s="4">
        <v>1</v>
      </c>
      <c r="B7" s="17" t="s">
        <v>38</v>
      </c>
      <c r="C7" s="17" t="s">
        <v>39</v>
      </c>
      <c r="D7" s="17" t="s">
        <v>40</v>
      </c>
      <c r="E7" s="17" t="s">
        <v>9</v>
      </c>
      <c r="F7" s="101">
        <v>90.06</v>
      </c>
      <c r="G7" s="43">
        <v>1</v>
      </c>
      <c r="H7" s="43" t="s">
        <v>170</v>
      </c>
      <c r="I7" s="45" t="s">
        <v>99</v>
      </c>
    </row>
    <row r="8" spans="1:9" ht="37.5" customHeight="1">
      <c r="A8" s="4">
        <v>2</v>
      </c>
      <c r="B8" s="17" t="s">
        <v>84</v>
      </c>
      <c r="C8" s="17" t="s">
        <v>85</v>
      </c>
      <c r="D8" s="17" t="s">
        <v>86</v>
      </c>
      <c r="E8" s="17" t="s">
        <v>35</v>
      </c>
      <c r="F8" s="102">
        <v>83.11</v>
      </c>
      <c r="G8" s="43">
        <v>2</v>
      </c>
      <c r="H8" s="43" t="s">
        <v>171</v>
      </c>
      <c r="I8" s="45" t="s">
        <v>75</v>
      </c>
    </row>
    <row r="9" spans="1:9" ht="14.25" customHeight="1">
      <c r="A9" s="166" t="s">
        <v>177</v>
      </c>
      <c r="B9" s="167"/>
      <c r="C9" s="167"/>
      <c r="D9" s="167"/>
      <c r="E9" s="167"/>
      <c r="F9" s="167"/>
      <c r="G9" s="167"/>
      <c r="H9" s="167"/>
      <c r="I9" s="168"/>
    </row>
    <row r="10" spans="1:9" ht="31.5">
      <c r="A10" s="17">
        <v>1</v>
      </c>
      <c r="B10" s="41" t="s">
        <v>93</v>
      </c>
      <c r="C10" s="38" t="s">
        <v>34</v>
      </c>
      <c r="D10" s="38" t="s">
        <v>8</v>
      </c>
      <c r="E10" s="38" t="s">
        <v>79</v>
      </c>
      <c r="F10" s="102">
        <v>87.23</v>
      </c>
      <c r="G10" s="18">
        <v>1</v>
      </c>
      <c r="H10" s="18" t="s">
        <v>170</v>
      </c>
      <c r="I10" s="17" t="s">
        <v>98</v>
      </c>
    </row>
    <row r="11" spans="1:9" ht="28.5">
      <c r="A11" s="85"/>
      <c r="B11" s="17" t="s">
        <v>94</v>
      </c>
      <c r="C11" s="17" t="s">
        <v>65</v>
      </c>
      <c r="D11" s="17" t="s">
        <v>95</v>
      </c>
      <c r="E11" s="17" t="s">
        <v>9</v>
      </c>
      <c r="F11" s="169">
        <v>77.63</v>
      </c>
      <c r="G11" s="18">
        <v>2</v>
      </c>
      <c r="H11" s="43" t="s">
        <v>171</v>
      </c>
      <c r="I11" s="17" t="s">
        <v>99</v>
      </c>
    </row>
    <row r="14" spans="4:5" ht="12.75">
      <c r="D14" t="s">
        <v>36</v>
      </c>
      <c r="E14" s="100" t="s">
        <v>98</v>
      </c>
    </row>
  </sheetData>
  <sheetProtection/>
  <mergeCells count="2">
    <mergeCell ref="A6:I6"/>
    <mergeCell ref="A9:I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G28" sqref="G28"/>
    </sheetView>
  </sheetViews>
  <sheetFormatPr defaultColWidth="9.00390625" defaultRowHeight="12.75"/>
  <cols>
    <col min="1" max="1" width="4.375" style="0" customWidth="1"/>
    <col min="2" max="2" width="14.625" style="0" customWidth="1"/>
    <col min="3" max="3" width="14.375" style="0" customWidth="1"/>
    <col min="4" max="4" width="19.875" style="0" customWidth="1"/>
    <col min="5" max="5" width="16.75390625" style="0" customWidth="1"/>
    <col min="6" max="6" width="11.00390625" style="0" customWidth="1"/>
    <col min="7" max="7" width="11.125" style="0" customWidth="1"/>
    <col min="8" max="8" width="12.625" style="0" customWidth="1"/>
    <col min="9" max="9" width="19.375" style="0" customWidth="1"/>
  </cols>
  <sheetData>
    <row r="2" spans="2:7" ht="14.25">
      <c r="B2" s="20" t="s">
        <v>180</v>
      </c>
      <c r="C2" s="20"/>
      <c r="D2" s="5"/>
      <c r="E2" s="5"/>
      <c r="F2" s="5"/>
      <c r="G2" s="5"/>
    </row>
    <row r="3" spans="3:9" ht="14.25">
      <c r="C3" s="10"/>
      <c r="D3" s="19" t="s">
        <v>168</v>
      </c>
      <c r="E3" s="19"/>
      <c r="F3" s="2"/>
      <c r="G3" s="2"/>
      <c r="H3" s="2"/>
      <c r="I3" s="2"/>
    </row>
    <row r="4" spans="1:9" ht="28.5">
      <c r="A4" s="4" t="s">
        <v>14</v>
      </c>
      <c r="B4" s="12" t="s">
        <v>2</v>
      </c>
      <c r="C4" s="13" t="s">
        <v>3</v>
      </c>
      <c r="D4" s="13" t="s">
        <v>4</v>
      </c>
      <c r="E4" s="13" t="s">
        <v>5</v>
      </c>
      <c r="F4" s="13" t="s">
        <v>37</v>
      </c>
      <c r="G4" s="13" t="s">
        <v>1</v>
      </c>
      <c r="H4" s="13" t="s">
        <v>6</v>
      </c>
      <c r="I4" s="13" t="s">
        <v>7</v>
      </c>
    </row>
    <row r="5" spans="1:9" ht="14.25" customHeight="1">
      <c r="A5" s="163" t="s">
        <v>183</v>
      </c>
      <c r="B5" s="164"/>
      <c r="C5" s="164"/>
      <c r="D5" s="164"/>
      <c r="E5" s="164"/>
      <c r="F5" s="164"/>
      <c r="G5" s="164"/>
      <c r="H5" s="164"/>
      <c r="I5" s="165"/>
    </row>
    <row r="6" spans="1:9" ht="31.5">
      <c r="A6" s="17">
        <v>1</v>
      </c>
      <c r="B6" s="36" t="s">
        <v>50</v>
      </c>
      <c r="C6" s="36" t="s">
        <v>33</v>
      </c>
      <c r="D6" s="36" t="s">
        <v>51</v>
      </c>
      <c r="E6" s="36" t="s">
        <v>9</v>
      </c>
      <c r="F6" s="101">
        <v>90.52</v>
      </c>
      <c r="G6" s="18">
        <v>1</v>
      </c>
      <c r="H6" s="18" t="s">
        <v>170</v>
      </c>
      <c r="I6" s="17" t="s">
        <v>71</v>
      </c>
    </row>
    <row r="7" spans="1:9" ht="31.5">
      <c r="A7" s="17">
        <v>2</v>
      </c>
      <c r="B7" s="36" t="s">
        <v>43</v>
      </c>
      <c r="C7" s="36" t="s">
        <v>44</v>
      </c>
      <c r="D7" s="36" t="s">
        <v>32</v>
      </c>
      <c r="E7" s="36" t="s">
        <v>45</v>
      </c>
      <c r="F7" s="102">
        <v>83.57</v>
      </c>
      <c r="G7" s="18">
        <v>2</v>
      </c>
      <c r="H7" s="18" t="s">
        <v>171</v>
      </c>
      <c r="I7" s="17" t="s">
        <v>69</v>
      </c>
    </row>
    <row r="8" spans="1:9" ht="31.5">
      <c r="A8" s="17">
        <v>3</v>
      </c>
      <c r="B8" s="36" t="s">
        <v>46</v>
      </c>
      <c r="C8" s="36" t="s">
        <v>22</v>
      </c>
      <c r="D8" s="36" t="s">
        <v>23</v>
      </c>
      <c r="E8" s="36" t="s">
        <v>45</v>
      </c>
      <c r="F8" s="102">
        <v>81.42</v>
      </c>
      <c r="G8" s="18">
        <v>3</v>
      </c>
      <c r="H8" s="18" t="s">
        <v>171</v>
      </c>
      <c r="I8" s="17" t="s">
        <v>69</v>
      </c>
    </row>
    <row r="9" spans="1:9" ht="14.25" customHeight="1">
      <c r="A9" s="163" t="s">
        <v>177</v>
      </c>
      <c r="B9" s="164"/>
      <c r="C9" s="164"/>
      <c r="D9" s="164"/>
      <c r="E9" s="164"/>
      <c r="F9" s="164"/>
      <c r="G9" s="164"/>
      <c r="H9" s="164"/>
      <c r="I9" s="165"/>
    </row>
    <row r="10" spans="1:9" ht="31.5">
      <c r="A10" s="17">
        <v>1</v>
      </c>
      <c r="B10" s="36" t="s">
        <v>60</v>
      </c>
      <c r="C10" s="36" t="s">
        <v>61</v>
      </c>
      <c r="D10" s="36" t="s">
        <v>62</v>
      </c>
      <c r="E10" s="36" t="s">
        <v>26</v>
      </c>
      <c r="F10" s="102">
        <v>84.59</v>
      </c>
      <c r="G10" s="18">
        <v>1</v>
      </c>
      <c r="H10" s="18" t="s">
        <v>170</v>
      </c>
      <c r="I10" s="17" t="s">
        <v>73</v>
      </c>
    </row>
    <row r="11" spans="1:9" ht="31.5">
      <c r="A11" s="17">
        <v>2</v>
      </c>
      <c r="B11" s="36" t="s">
        <v>58</v>
      </c>
      <c r="C11" s="36" t="s">
        <v>59</v>
      </c>
      <c r="D11" s="36" t="s">
        <v>41</v>
      </c>
      <c r="E11" s="36" t="s">
        <v>9</v>
      </c>
      <c r="F11" s="18">
        <v>76.72</v>
      </c>
      <c r="G11" s="18">
        <v>2</v>
      </c>
      <c r="H11" s="18" t="s">
        <v>171</v>
      </c>
      <c r="I11" s="17" t="s">
        <v>71</v>
      </c>
    </row>
    <row r="15" spans="4:5" ht="12.75">
      <c r="D15" t="s">
        <v>36</v>
      </c>
      <c r="E15" s="100" t="s">
        <v>98</v>
      </c>
    </row>
  </sheetData>
  <sheetProtection/>
  <mergeCells count="2">
    <mergeCell ref="A5:I5"/>
    <mergeCell ref="A9:I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Крутова</cp:lastModifiedBy>
  <cp:lastPrinted>2015-11-27T10:30:40Z</cp:lastPrinted>
  <dcterms:created xsi:type="dcterms:W3CDTF">2014-11-25T12:47:04Z</dcterms:created>
  <dcterms:modified xsi:type="dcterms:W3CDTF">2015-12-14T07:06:53Z</dcterms:modified>
  <cp:category/>
  <cp:version/>
  <cp:contentType/>
  <cp:contentStatus/>
</cp:coreProperties>
</file>